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G:\IS\HFAS\Projects\0123-00 District Reports\DistRep2018\Wigan\Report\Report Sections For Website\"/>
    </mc:Choice>
  </mc:AlternateContent>
  <xr:revisionPtr revIDLastSave="0" documentId="13_ncr:1_{66E55EF9-13E4-46A2-86C7-52BEF003502E}" xr6:coauthVersionLast="46" xr6:coauthVersionMax="46" xr10:uidLastSave="{00000000-0000-0000-0000-000000000000}"/>
  <bookViews>
    <workbookView xWindow="-110" yWindow="-110" windowWidth="19420" windowHeight="10420" xr2:uid="{4FDB5301-22A9-4D60-9E29-B28AE652342A}"/>
  </bookViews>
  <sheets>
    <sheet name="Key Centre Notes" sheetId="1" r:id="rId1"/>
    <sheet name="Cordon Map -Wigan" sheetId="2" r:id="rId2"/>
    <sheet name="Cordon Map - Robin Park" sheetId="3" r:id="rId3"/>
    <sheet name="Table 11 Key Centre Surveys AM" sheetId="4" r:id="rId4"/>
    <sheet name="Table 12 Key Centre Surveys  OP" sheetId="5" r:id="rId5"/>
    <sheet name="Table 13 Key Centre Surveys PM" sheetId="6" r:id="rId6"/>
    <sheet name="Table 14 Robin Park Surveys AM" sheetId="7" r:id="rId7"/>
    <sheet name="Table 15 Robin Park Surveys OP" sheetId="8" r:id="rId8"/>
    <sheet name="Table 16 Robin Park Surveys PM" sheetId="9" r:id="rId9"/>
    <sheet name="Table 17 Wigan KC Trend" sheetId="10" r:id="rId10"/>
    <sheet name="Tab 18 RobinPk TrafficTrend" sheetId="11" r:id="rId11"/>
    <sheet name="Tabs 19 22 KC Car Occupancy" sheetId="16" r:id="rId12"/>
    <sheet name="Table 23 Rail to KC" sheetId="17" r:id="rId13"/>
    <sheet name="Tabs 24 25 Walk to KC" sheetId="18" r:id="rId14"/>
    <sheet name="Table  26 KC Car&amp;Non-carTrips " sheetId="19" r:id="rId15"/>
  </sheets>
  <definedNames>
    <definedName name="_Toc174354940" localSheetId="0">'Key Centre Notes'!#REF!</definedName>
    <definedName name="_Toc243370739" localSheetId="14">'Table  26 KC Car&amp;Non-carTrips '!#REF!</definedName>
    <definedName name="_Toc243370764" localSheetId="9">'Table 17 Wigan KC Trend'!#REF!</definedName>
    <definedName name="_xlnm.Print_Area" localSheetId="2">'Cordon Map - Robin Park'!$A$1:$M$64</definedName>
    <definedName name="_xlnm.Print_Area" localSheetId="1">'Cordon Map -Wigan'!$A$1:$L$61</definedName>
    <definedName name="_xlnm.Print_Area" localSheetId="0">'Key Centre Notes'!$A$1:$K$41</definedName>
    <definedName name="_xlnm.Print_Area" localSheetId="10">'Tab 18 RobinPk TrafficTrend'!$A$1:$R$45</definedName>
    <definedName name="_xlnm.Print_Area" localSheetId="14">'Table  26 KC Car&amp;Non-carTrips '!$A$1:$X$57</definedName>
    <definedName name="_xlnm.Print_Area" localSheetId="3">'Table 11 Key Centre Surveys AM'!$A$1:$N$28</definedName>
    <definedName name="_xlnm.Print_Area" localSheetId="4">'Table 12 Key Centre Surveys  OP'!$A$1:$N$29</definedName>
    <definedName name="_xlnm.Print_Area" localSheetId="5">'Table 13 Key Centre Surveys PM'!$A$1:$N$29</definedName>
    <definedName name="_xlnm.Print_Area" localSheetId="6">'Table 14 Robin Park Surveys AM'!$A$1:$N$17</definedName>
    <definedName name="_xlnm.Print_Area" localSheetId="7">'Table 15 Robin Park Surveys OP'!$A$1:$N$17</definedName>
    <definedName name="_xlnm.Print_Area" localSheetId="8">'Table 16 Robin Park Surveys PM'!$A$1:$N$17</definedName>
    <definedName name="_xlnm.Print_Area" localSheetId="9">'Table 17 Wigan KC Trend'!$A$1:$T$56</definedName>
    <definedName name="_xlnm.Print_Area" localSheetId="12">'Table 23 Rail to KC'!$A$3:$J$26</definedName>
    <definedName name="_xlnm.Print_Area" localSheetId="11">'Tabs 19 22 KC Car Occupancy'!$A$1:$H$54</definedName>
    <definedName name="_xlnm.Print_Area" localSheetId="13">'Tabs 24 25 Walk to KC'!$A$1:$F$52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18" l="1"/>
  <c r="C35" i="18"/>
  <c r="B35" i="18"/>
  <c r="D18" i="18"/>
  <c r="C18" i="18"/>
  <c r="B18" i="18"/>
  <c r="J21" i="17"/>
  <c r="I21" i="17"/>
  <c r="H21" i="17"/>
  <c r="G21" i="17"/>
  <c r="F21" i="17"/>
  <c r="E21" i="17"/>
  <c r="D21" i="17"/>
  <c r="C21" i="17"/>
  <c r="B21" i="17"/>
  <c r="F54" i="16" l="1"/>
  <c r="G54" i="16"/>
  <c r="D54" i="16"/>
  <c r="B54" i="16"/>
  <c r="B53" i="16"/>
  <c r="C54" i="16"/>
  <c r="E54" i="16"/>
  <c r="H35" i="11" l="1"/>
  <c r="G35" i="11"/>
  <c r="F35" i="11"/>
  <c r="E35" i="11"/>
  <c r="D35" i="11"/>
  <c r="C35" i="11"/>
  <c r="I34" i="11"/>
  <c r="I35" i="11" s="1"/>
  <c r="Q19" i="11"/>
  <c r="P19" i="11"/>
  <c r="O19" i="11"/>
  <c r="N19" i="11"/>
  <c r="M19" i="11"/>
  <c r="L19" i="11"/>
  <c r="H19" i="11"/>
  <c r="G19" i="11"/>
  <c r="F19" i="11"/>
  <c r="E19" i="11"/>
  <c r="D19" i="11"/>
  <c r="C19" i="11"/>
  <c r="R18" i="11"/>
  <c r="R19" i="11" s="1"/>
  <c r="I18" i="11"/>
  <c r="I19" i="11" s="1"/>
  <c r="H50" i="10"/>
  <c r="G50" i="10"/>
  <c r="F50" i="10"/>
  <c r="E50" i="10"/>
  <c r="D50" i="10"/>
  <c r="C50" i="10"/>
  <c r="I49" i="10"/>
  <c r="A56" i="10" s="1"/>
  <c r="I45" i="10"/>
  <c r="I44" i="10"/>
  <c r="I43" i="10"/>
  <c r="I42" i="10"/>
  <c r="I41" i="10"/>
  <c r="I40" i="10"/>
  <c r="I39" i="10"/>
  <c r="I36" i="10"/>
  <c r="I33" i="10"/>
  <c r="I30" i="10"/>
  <c r="I27" i="10"/>
  <c r="Q26" i="10"/>
  <c r="P26" i="10"/>
  <c r="O26" i="10"/>
  <c r="N26" i="10"/>
  <c r="M26" i="10"/>
  <c r="L26" i="10"/>
  <c r="H26" i="10"/>
  <c r="G26" i="10"/>
  <c r="F26" i="10"/>
  <c r="E26" i="10"/>
  <c r="D26" i="10"/>
  <c r="C26" i="10"/>
  <c r="R25" i="10"/>
  <c r="A55" i="10" s="1"/>
  <c r="I25" i="10"/>
  <c r="R21" i="10"/>
  <c r="I21" i="10"/>
  <c r="R20" i="10"/>
  <c r="I20" i="10"/>
  <c r="R19" i="10"/>
  <c r="I19" i="10"/>
  <c r="R18" i="10"/>
  <c r="I18" i="10"/>
  <c r="R17" i="10"/>
  <c r="I17" i="10"/>
  <c r="R16" i="10"/>
  <c r="I16" i="10"/>
  <c r="R15" i="10"/>
  <c r="I15" i="10"/>
  <c r="R12" i="10"/>
  <c r="I12" i="10"/>
  <c r="R9" i="10"/>
  <c r="I9" i="10"/>
  <c r="R6" i="10"/>
  <c r="I6" i="10"/>
  <c r="R3" i="10"/>
  <c r="I3" i="10"/>
  <c r="L10" i="9"/>
  <c r="J10" i="9"/>
  <c r="I10" i="9"/>
  <c r="G10" i="9"/>
  <c r="F10" i="9"/>
  <c r="E10" i="9"/>
  <c r="D10" i="9"/>
  <c r="C10" i="9"/>
  <c r="N9" i="9"/>
  <c r="N8" i="9"/>
  <c r="N7" i="9"/>
  <c r="N6" i="9"/>
  <c r="N5" i="9"/>
  <c r="N4" i="9"/>
  <c r="N3" i="9"/>
  <c r="L10" i="8"/>
  <c r="J10" i="8"/>
  <c r="I10" i="8"/>
  <c r="G10" i="8"/>
  <c r="F10" i="8"/>
  <c r="E10" i="8"/>
  <c r="D10" i="8"/>
  <c r="C10" i="8"/>
  <c r="N9" i="8"/>
  <c r="N8" i="8"/>
  <c r="N7" i="8"/>
  <c r="N6" i="8"/>
  <c r="N5" i="8"/>
  <c r="N4" i="8"/>
  <c r="N3" i="8"/>
  <c r="L10" i="7"/>
  <c r="J10" i="7"/>
  <c r="I10" i="7"/>
  <c r="G10" i="7"/>
  <c r="F10" i="7"/>
  <c r="E10" i="7"/>
  <c r="D10" i="7"/>
  <c r="C10" i="7"/>
  <c r="N9" i="7"/>
  <c r="N8" i="7"/>
  <c r="N7" i="7"/>
  <c r="N6" i="7"/>
  <c r="N5" i="7"/>
  <c r="N4" i="7"/>
  <c r="N3" i="7"/>
  <c r="M20" i="6"/>
  <c r="L20" i="6"/>
  <c r="K20" i="6"/>
  <c r="J20" i="6"/>
  <c r="I20" i="6"/>
  <c r="H20" i="6"/>
  <c r="G20" i="6"/>
  <c r="F20" i="6"/>
  <c r="E20" i="6"/>
  <c r="D20" i="6"/>
  <c r="C20" i="6"/>
  <c r="N19" i="6"/>
  <c r="N18" i="6"/>
  <c r="N17" i="6"/>
  <c r="N16" i="6"/>
  <c r="N15" i="6"/>
  <c r="N14" i="6"/>
  <c r="N13" i="6"/>
  <c r="N12" i="6"/>
  <c r="N11" i="6"/>
  <c r="N10" i="6"/>
  <c r="N9" i="6"/>
  <c r="N8" i="6"/>
  <c r="N7" i="6"/>
  <c r="N6" i="6"/>
  <c r="N5" i="6"/>
  <c r="N4" i="6"/>
  <c r="N3" i="6"/>
  <c r="M20" i="5"/>
  <c r="L20" i="5"/>
  <c r="K20" i="5"/>
  <c r="J20" i="5"/>
  <c r="I20" i="5"/>
  <c r="G20" i="5"/>
  <c r="F20" i="5"/>
  <c r="E20" i="5"/>
  <c r="D20" i="5"/>
  <c r="C20" i="5"/>
  <c r="N19" i="5"/>
  <c r="N18" i="5"/>
  <c r="N17" i="5"/>
  <c r="N16" i="5"/>
  <c r="N15" i="5"/>
  <c r="N14" i="5"/>
  <c r="N13" i="5"/>
  <c r="N12" i="5"/>
  <c r="N11" i="5"/>
  <c r="N10" i="5"/>
  <c r="N9" i="5"/>
  <c r="N8" i="5"/>
  <c r="N7" i="5"/>
  <c r="N6" i="5"/>
  <c r="N5" i="5"/>
  <c r="N4" i="5"/>
  <c r="N3" i="5"/>
  <c r="M20" i="4"/>
  <c r="L20" i="4"/>
  <c r="K20" i="4"/>
  <c r="J20" i="4"/>
  <c r="I20" i="4"/>
  <c r="G20" i="4"/>
  <c r="F20" i="4"/>
  <c r="E20" i="4"/>
  <c r="D20" i="4"/>
  <c r="C20" i="4"/>
  <c r="N19" i="4"/>
  <c r="N18" i="4"/>
  <c r="N17" i="4"/>
  <c r="N16" i="4"/>
  <c r="N15" i="4"/>
  <c r="N14" i="4"/>
  <c r="N13" i="4"/>
  <c r="N12" i="4"/>
  <c r="N11" i="4"/>
  <c r="N10" i="4"/>
  <c r="N9" i="4"/>
  <c r="N8" i="4"/>
  <c r="N7" i="4"/>
  <c r="N6" i="4"/>
  <c r="N5" i="4"/>
  <c r="N4" i="4"/>
  <c r="N3" i="4"/>
  <c r="N10" i="8" l="1"/>
  <c r="L11" i="8" s="1"/>
  <c r="I26" i="10"/>
  <c r="I50" i="10"/>
  <c r="N20" i="6"/>
  <c r="A54" i="10"/>
  <c r="R26" i="10"/>
  <c r="M21" i="6"/>
  <c r="N21" i="6"/>
  <c r="I21" i="6"/>
  <c r="L21" i="6"/>
  <c r="L11" i="9"/>
  <c r="K21" i="6"/>
  <c r="N20" i="4"/>
  <c r="N10" i="9"/>
  <c r="I11" i="9" s="1"/>
  <c r="N20" i="5"/>
  <c r="I21" i="5" s="1"/>
  <c r="J21" i="6"/>
  <c r="N10" i="7"/>
  <c r="I11" i="7" s="1"/>
  <c r="M11" i="8" l="1"/>
  <c r="K11" i="8"/>
  <c r="J11" i="8"/>
  <c r="N11" i="8"/>
  <c r="I11" i="8"/>
  <c r="L21" i="4"/>
  <c r="K21" i="4"/>
  <c r="J21" i="4"/>
  <c r="M21" i="4"/>
  <c r="K21" i="5"/>
  <c r="J21" i="5"/>
  <c r="M11" i="7"/>
  <c r="K11" i="7"/>
  <c r="L11" i="7"/>
  <c r="I21" i="4"/>
  <c r="N11" i="9"/>
  <c r="K11" i="9"/>
  <c r="M11" i="9"/>
  <c r="J11" i="7"/>
  <c r="M21" i="5"/>
  <c r="J11" i="9"/>
  <c r="L21" i="5"/>
</calcChain>
</file>

<file path=xl/sharedStrings.xml><?xml version="1.0" encoding="utf-8"?>
<sst xmlns="http://schemas.openxmlformats.org/spreadsheetml/2006/main" count="532" uniqueCount="113">
  <si>
    <t>Key Centre Monitoring</t>
  </si>
  <si>
    <t>Traffic and rail counts were conducted on a cordon around Wigan in 1997. Subsequently, Wigan was surveyed on a three yearly cycle (2000, 2003 and 2006) to monitor progress towards key objectives in the first Greater Manchester Local Transport Plan (GMLTP) and its successor, GMLTP2. Pedestrian surveys were added to the programme in 2003. From the financial year 2008/09 all these surveys have been conducted annually.</t>
  </si>
  <si>
    <t xml:space="preserve">Tables providing details of road traffic and modal share trends are presented in this report. </t>
  </si>
  <si>
    <t>Before 2009, CPS (Continuous Passenger Sampling) data had been used to estimate bus trips. However this data was not designed to give an accurate picture of bus passengers at a local level and since March 2009, counts of bus passengers crossing the cordon have been conducted. Historical data has been adjusted to be comparable with the most recent surveys.</t>
  </si>
  <si>
    <t xml:space="preserve">Numbers of trips to Robin Park are reported here to give a more complete picture of travel in the area, but the LTP3 Key Performance Indicator (KPI 12b) includes trips towards Wigan Key Centre only, not to Robin Park. Therefore Table 26 of this report does not include trips into Robin Park. </t>
  </si>
  <si>
    <t>The 'Cordon Map' worksheets show the location of survey sites and boundaries for both Wigan Key Centre and Robin Park surveys.</t>
  </si>
  <si>
    <t>2019 Counts</t>
  </si>
  <si>
    <t>The key centre cordon surveys for Wigan took place on Monday 04.03.2019. As expected, they reflect the early effects of the re-opening of Wigan Bus Station which was closed for redevelopment from 30/07/2017 and re-opened as Wigan Interchange on 28/10/2018. The temporary bus stops located during the redevelopment period at Hallgate, Richmond Street, Dorning Street, Market Hall lay-by on New Market Street and Library Street had been removed along with bus and other re-routing measures, although those at Parsons Walk and KIng Street West remained in use. This has affected flows at individual sites. Further, the introduction of dedicated two-way cycle lanes and cycle crossings on Robin Park Road (from July 2018) and the Wallgate saddle junction (from January 2019)  led to an increase in cycle flows and also traffic flows that had reduced in 2018 due to the attendant roadworks. More details are contained in the footnotes below the relevant tables.</t>
  </si>
  <si>
    <t xml:space="preserve">Table 11 Key Centre Cordon Survey Summary by Site in March 2019 (07:30-09:30) </t>
  </si>
  <si>
    <t>Site No</t>
  </si>
  <si>
    <t>Location</t>
  </si>
  <si>
    <t>Cars</t>
  </si>
  <si>
    <t>LGVs</t>
  </si>
  <si>
    <t>OGVs</t>
  </si>
  <si>
    <t>Buses</t>
  </si>
  <si>
    <t>Motor Cycles</t>
  </si>
  <si>
    <t>Car Occupancy</t>
  </si>
  <si>
    <t>Car Trips</t>
  </si>
  <si>
    <t>Pedal Cycles</t>
  </si>
  <si>
    <t>Bus Trips</t>
  </si>
  <si>
    <t>Walk</t>
  </si>
  <si>
    <t>Rail</t>
  </si>
  <si>
    <t>All Trips (excl m/c &amp; goods)</t>
  </si>
  <si>
    <t>U Mesnes St*</t>
  </si>
  <si>
    <t/>
  </si>
  <si>
    <t>U Standishgate</t>
  </si>
  <si>
    <t>U Water St</t>
  </si>
  <si>
    <t>U Crompton St</t>
  </si>
  <si>
    <t>U Millgate</t>
  </si>
  <si>
    <t>U King St</t>
  </si>
  <si>
    <t>C Wallgate**</t>
  </si>
  <si>
    <t>C Dorning St</t>
  </si>
  <si>
    <t>-</t>
  </si>
  <si>
    <t>Wigan NW Station</t>
  </si>
  <si>
    <t>Wigan Wallgate Station</t>
  </si>
  <si>
    <t>U Station Rd</t>
  </si>
  <si>
    <t>U New Market St</t>
  </si>
  <si>
    <t>B5375 New Market St</t>
  </si>
  <si>
    <t>U Frog Lane</t>
  </si>
  <si>
    <t>Wigan Bus Stn***</t>
  </si>
  <si>
    <t>U Library St</t>
  </si>
  <si>
    <t>U Mesnes Terrace</t>
  </si>
  <si>
    <t>Total</t>
  </si>
  <si>
    <t xml:space="preserve">Ave. Car Occ. = </t>
  </si>
  <si>
    <t>Notes</t>
  </si>
  <si>
    <t>This table summarises all the cordon surveys conducted in Wigan Town centre in March 2019 in the  AM peak period.</t>
  </si>
  <si>
    <t>At sites where car occupancy has not been surveyed, the average rate for the time period (highlighted) has been applied.</t>
  </si>
  <si>
    <r>
      <rPr>
        <b/>
        <sz val="11"/>
        <rFont val="Calibri"/>
        <family val="2"/>
        <scheme val="minor"/>
      </rPr>
      <t>General:</t>
    </r>
    <r>
      <rPr>
        <sz val="11"/>
        <rFont val="Calibri"/>
        <family val="2"/>
        <scheme val="minor"/>
      </rPr>
      <t xml:space="preserve"> The re-opening of Wigan Bus Station as Wigan Interchange on 28.10.2018 and the removal of bus re-routing measures and most temporary stops will have affected bus, pedestrian and cycle flows at individual sites including 85001, 85008, 85020 and 85023. </t>
    </r>
  </si>
  <si>
    <r>
      <rPr>
        <b/>
        <sz val="11"/>
        <rFont val="Calibri"/>
        <family val="2"/>
        <scheme val="minor"/>
      </rPr>
      <t>* Site 85001</t>
    </r>
    <r>
      <rPr>
        <sz val="11"/>
        <rFont val="Calibri"/>
        <family val="2"/>
        <scheme val="minor"/>
      </rPr>
      <t xml:space="preserve"> - Car flows lower and LGV flows higher in all time periods following surveyor error in car/LGV split during 2018 survey.</t>
    </r>
  </si>
  <si>
    <r>
      <rPr>
        <b/>
        <sz val="11"/>
        <rFont val="Calibri"/>
        <family val="2"/>
        <scheme val="minor"/>
      </rPr>
      <t>* *Site 85007</t>
    </r>
    <r>
      <rPr>
        <sz val="11"/>
        <rFont val="Calibri"/>
        <family val="2"/>
        <scheme val="minor"/>
      </rPr>
      <t xml:space="preserve"> - Higher pedal cycle counts in all periods due to introduction of two-way cycleway and cycle crossings on Robin Park Road and Wallgate saddle junction.</t>
    </r>
  </si>
  <si>
    <r>
      <rPr>
        <b/>
        <sz val="11"/>
        <rFont val="Calibri"/>
        <family val="2"/>
        <scheme val="minor"/>
      </rPr>
      <t>*** Site 85023</t>
    </r>
    <r>
      <rPr>
        <sz val="11"/>
        <rFont val="Calibri"/>
        <family val="2"/>
        <scheme val="minor"/>
      </rPr>
      <t xml:space="preserve"> - Re-opened as Wigan Interchange on 28.10.2018 -  link, pedestrian and bus occupancy counts resumed at this site in 2019.</t>
    </r>
  </si>
  <si>
    <t xml:space="preserve">Table 12 Key Centre Cordon Survey Summary by Site in March 2019 (10:00-12:00) </t>
  </si>
  <si>
    <t>This table summarises all the cordon surveys conducted in Wigan Town centre in March 2019 in the off-peak period.</t>
  </si>
  <si>
    <t xml:space="preserve">Table 13 Key Centre Cordon Survey Summary by Site in March 2019 (16:00-18:00) </t>
  </si>
  <si>
    <t xml:space="preserve">Table 14 Robin Park Survey Summary by Site in March 2019 (07:30-09:30) </t>
  </si>
  <si>
    <t>U Gower St</t>
  </si>
  <si>
    <t>U Loire Drive</t>
  </si>
  <si>
    <t>U Anjou Boulevard</t>
  </si>
  <si>
    <t>U Retail Park Service Access</t>
  </si>
  <si>
    <t>U Retail Park Entrance</t>
  </si>
  <si>
    <t>U Stadium Way</t>
  </si>
  <si>
    <t>U ASDA Entrance</t>
  </si>
  <si>
    <t>This table summarises all the cordon surveys conducted in Robin Park in March 2019 in the AM peak period.</t>
  </si>
  <si>
    <r>
      <rPr>
        <b/>
        <sz val="9"/>
        <rFont val="Calibri"/>
        <family val="2"/>
        <scheme val="minor"/>
      </rPr>
      <t>Site 85009:</t>
    </r>
    <r>
      <rPr>
        <sz val="9"/>
        <rFont val="Calibri"/>
        <family val="2"/>
        <scheme val="minor"/>
      </rPr>
      <t xml:space="preserve"> LGV/OGV flows have increased /decreased as a surveyor error in the LGV/OGV split in the 2018 survey has been corrected.</t>
    </r>
  </si>
  <si>
    <r>
      <t xml:space="preserve">All sites: </t>
    </r>
    <r>
      <rPr>
        <sz val="9"/>
        <rFont val="Calibri"/>
        <family val="2"/>
        <scheme val="minor"/>
      </rPr>
      <t>a new dedicated two-way cycleway on Robin Park Road for 1km between Saddle Junction and Hunter Road (from late July 2018) and Saddle Junction (from mid-January 2019) both accompanied by new cycle/pedestrian crossing facilities have led to an increase in cycle flows.</t>
    </r>
  </si>
  <si>
    <t xml:space="preserve">Table 15 Robin Park Survey Summary by Site in March 2019 (10:00-12:00) </t>
  </si>
  <si>
    <t xml:space="preserve">Table 16 Robin Park Survey Summary by Site in March 2019 (16:00-18:00) </t>
  </si>
  <si>
    <t>Table 3.19 Wigan Key Centre Inbound Vehicle Counts 1997, 2000, 2003, 2007 &amp;  2009 to 2019</t>
  </si>
  <si>
    <t>Time Period</t>
  </si>
  <si>
    <t>Year</t>
  </si>
  <si>
    <t>LGV</t>
  </si>
  <si>
    <t>OGV</t>
  </si>
  <si>
    <t>M/C</t>
  </si>
  <si>
    <t>P/C</t>
  </si>
  <si>
    <t>All</t>
  </si>
  <si>
    <t>07:30-09:30</t>
  </si>
  <si>
    <t>10:00-12:00</t>
  </si>
  <si>
    <t>2019/1997</t>
  </si>
  <si>
    <t>16:00-18:00</t>
  </si>
  <si>
    <t>Trend in Vehicles Crossing Robin Park Key Centre Cordon</t>
  </si>
  <si>
    <t>Table 18 Robin Park Key Centre Cordon Counts 1997, 2000, 2003, 2007 and 2009 - 2019</t>
  </si>
  <si>
    <t>Site</t>
  </si>
  <si>
    <t>% Driver Only</t>
  </si>
  <si>
    <t>Ave Occupancy</t>
  </si>
  <si>
    <t>Standishgate</t>
  </si>
  <si>
    <t>Millgate</t>
  </si>
  <si>
    <t xml:space="preserve">King Street </t>
  </si>
  <si>
    <t>Wallgate</t>
  </si>
  <si>
    <t>Dorning St</t>
  </si>
  <si>
    <t>Station Rd</t>
  </si>
  <si>
    <t>All Sites</t>
  </si>
  <si>
    <t xml:space="preserve">Table 20 Trend in Wigan Key Centre Car Occupancy Rates </t>
  </si>
  <si>
    <t>Car Occupancy at Robin Park Site (Inbound) March 2018</t>
  </si>
  <si>
    <t>Loire Drive</t>
  </si>
  <si>
    <t xml:space="preserve">Table 22 Trend in Robin Park Car Occupancy Rates </t>
  </si>
  <si>
    <t>Rail Passengers</t>
  </si>
  <si>
    <t>NW</t>
  </si>
  <si>
    <t>2017*</t>
  </si>
  <si>
    <t>* Liverpool Lime Street Station was closed 23.02.17 to 08.03.17 due to a wall collapse during Storm Doris - trains between Liverpool Lime Street Station and Wigan North-Western were starting / terminating at Huyton - this may have contributed to lower passenger numbers at Wigan NW in the AM &amp; PM peak periods.</t>
  </si>
  <si>
    <t>Pedestrians</t>
  </si>
  <si>
    <t>Table 24 Changes in Pedestrians Entering Wigan Key Centre 2003, 2006 &amp; 2009 - 2018</t>
  </si>
  <si>
    <t>Table 25 Changes in Pedestrians Entering Robin Park 2003, 2006 &amp; 2009 - 2018</t>
  </si>
  <si>
    <t xml:space="preserve"> Table 26  Car and Non-Car Trips into Wigan Key Centre (Does not include Robin Park)</t>
  </si>
  <si>
    <t>Car</t>
  </si>
  <si>
    <t>Bus</t>
  </si>
  <si>
    <t>Cycle</t>
  </si>
  <si>
    <t>% Car</t>
  </si>
  <si>
    <t>% Non-Car</t>
  </si>
  <si>
    <t>Car Occupancy at Wigan Key Centre Cordon Sites (towards Key Centre) March 2019</t>
  </si>
  <si>
    <t>Table 19 Wigan Key Centre Car Occupancy Rates 2019</t>
  </si>
  <si>
    <t>Table 21 Robin Park Car Occupancy Rates 2019</t>
  </si>
  <si>
    <t>Table 23 Rail Passengers Entering Wigan Key Centre 1997, 2000, 2003, 2006 &amp; 2009 - 2019</t>
  </si>
  <si>
    <t>2019/2003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</si>
</sst>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font>
      <sz val="10"/>
      <name val="Arial"/>
      <family val="2"/>
    </font>
    <font>
      <sz val="11"/>
      <color theme="1"/>
      <name val="Calibri"/>
      <family val="2"/>
      <scheme val="minor"/>
    </font>
    <font>
      <sz val="11"/>
      <color theme="0"/>
      <name val="Calibri"/>
      <family val="2"/>
      <scheme val="minor"/>
    </font>
    <font>
      <sz val="10"/>
      <name val="Arial"/>
      <family val="2"/>
    </font>
    <font>
      <b/>
      <sz val="10"/>
      <name val="Arial"/>
      <family val="2"/>
    </font>
    <font>
      <sz val="11"/>
      <name val="Calibri"/>
      <family val="2"/>
    </font>
    <font>
      <sz val="11"/>
      <name val="Arial"/>
      <family val="2"/>
    </font>
    <font>
      <sz val="11"/>
      <name val="Calibri"/>
      <family val="2"/>
      <scheme val="minor"/>
    </font>
    <font>
      <sz val="11"/>
      <color rgb="FFFF0000"/>
      <name val="Calibri"/>
      <family val="2"/>
    </font>
    <font>
      <sz val="10"/>
      <color rgb="FFFF0000"/>
      <name val="Arial"/>
      <family val="2"/>
    </font>
    <font>
      <b/>
      <sz val="11"/>
      <name val="Calibri"/>
      <family val="2"/>
    </font>
    <font>
      <b/>
      <sz val="11"/>
      <name val="Calibri"/>
      <family val="2"/>
      <scheme val="minor"/>
    </font>
    <font>
      <sz val="9"/>
      <name val="Times New Roman"/>
      <family val="1"/>
    </font>
    <font>
      <b/>
      <sz val="9"/>
      <name val="Calibri"/>
      <family val="2"/>
      <scheme val="minor"/>
    </font>
    <font>
      <sz val="9"/>
      <name val="Calibri"/>
      <family val="2"/>
      <scheme val="minor"/>
    </font>
    <font>
      <sz val="12"/>
      <name val="PC Tennessee"/>
    </font>
    <font>
      <b/>
      <sz val="9"/>
      <name val="Times New Roman"/>
      <family val="1"/>
    </font>
    <font>
      <b/>
      <sz val="14"/>
      <name val="Calibri"/>
      <family val="2"/>
    </font>
    <font>
      <b/>
      <sz val="12"/>
      <name val="Calibri"/>
      <family val="2"/>
      <scheme val="minor"/>
    </font>
    <font>
      <b/>
      <sz val="14"/>
      <name val="Calibri"/>
      <family val="2"/>
      <scheme val="minor"/>
    </font>
    <font>
      <b/>
      <sz val="10"/>
      <name val="Calibri"/>
      <family val="2"/>
      <scheme val="minor"/>
    </font>
    <font>
      <sz val="10"/>
      <name val="Calibri"/>
      <family val="2"/>
      <scheme val="minor"/>
    </font>
    <font>
      <b/>
      <sz val="8"/>
      <name val="Calibri"/>
      <family val="2"/>
      <scheme val="minor"/>
    </font>
    <font>
      <b/>
      <sz val="8"/>
      <name val="Arial"/>
      <family val="2"/>
    </font>
    <font>
      <b/>
      <sz val="12"/>
      <name val="Calibri"/>
      <family val="2"/>
    </font>
    <font>
      <sz val="12"/>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lightGray">
        <fgColor indexed="22"/>
        <bgColor indexed="22"/>
      </patternFill>
    </fill>
    <fill>
      <patternFill patternType="solid">
        <fgColor indexed="22"/>
        <bgColor indexed="64"/>
      </patternFill>
    </fill>
  </fills>
  <borders count="82">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auto="1"/>
      </left>
      <right style="thin">
        <color auto="1"/>
      </right>
      <top style="thin">
        <color auto="1"/>
      </top>
      <bottom style="double">
        <color auto="1"/>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bottom style="thin">
        <color auto="1"/>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bottom/>
      <diagonal/>
    </border>
    <border>
      <left style="medium">
        <color indexed="64"/>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thin">
        <color indexed="64"/>
      </top>
      <bottom/>
      <diagonal/>
    </border>
    <border>
      <left/>
      <right/>
      <top style="thin">
        <color indexed="64"/>
      </top>
      <bottom style="medium">
        <color indexed="64"/>
      </bottom>
      <diagonal/>
    </border>
    <border>
      <left/>
      <right style="double">
        <color indexed="64"/>
      </right>
      <top style="thin">
        <color auto="1"/>
      </top>
      <bottom style="medium">
        <color indexed="64"/>
      </bottom>
      <diagonal/>
    </border>
    <border>
      <left style="medium">
        <color indexed="64"/>
      </left>
      <right/>
      <top style="medium">
        <color indexed="64"/>
      </top>
      <bottom/>
      <diagonal/>
    </border>
    <border>
      <left style="medium">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style="double">
        <color indexed="64"/>
      </left>
      <right style="thin">
        <color indexed="64"/>
      </right>
      <top/>
      <bottom/>
      <diagonal/>
    </border>
    <border>
      <left/>
      <right style="thin">
        <color indexed="64"/>
      </right>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style="double">
        <color indexed="64"/>
      </right>
      <top/>
      <bottom style="double">
        <color indexed="64"/>
      </bottom>
      <diagonal/>
    </border>
  </borders>
  <cellStyleXfs count="5">
    <xf numFmtId="0" fontId="0" fillId="0" borderId="0"/>
    <xf numFmtId="0" fontId="3" fillId="0" borderId="0"/>
    <xf numFmtId="0" fontId="3" fillId="0" borderId="0"/>
    <xf numFmtId="0" fontId="3" fillId="0" borderId="0"/>
    <xf numFmtId="0" fontId="1" fillId="0" borderId="0"/>
  </cellStyleXfs>
  <cellXfs count="319">
    <xf numFmtId="0" fontId="0" fillId="0" borderId="0" xfId="0"/>
    <xf numFmtId="0" fontId="4" fillId="0" borderId="0" xfId="0" applyFont="1"/>
    <xf numFmtId="0" fontId="3" fillId="0" borderId="0" xfId="0" applyFont="1"/>
    <xf numFmtId="0" fontId="3" fillId="0" borderId="0" xfId="0" applyFont="1" applyAlignment="1">
      <alignment wrapText="1"/>
    </xf>
    <xf numFmtId="0" fontId="8" fillId="2" borderId="0" xfId="0" applyFont="1" applyFill="1"/>
    <xf numFmtId="0" fontId="9" fillId="2" borderId="0" xfId="0" applyFont="1" applyFill="1"/>
    <xf numFmtId="0" fontId="8" fillId="2" borderId="0" xfId="1" applyFont="1" applyFill="1"/>
    <xf numFmtId="0" fontId="9" fillId="2" borderId="0" xfId="1" applyFont="1" applyFill="1"/>
    <xf numFmtId="0" fontId="7" fillId="0" borderId="0" xfId="2" applyFont="1"/>
    <xf numFmtId="0" fontId="7" fillId="0" borderId="4" xfId="2" applyFont="1" applyBorder="1" applyAlignment="1">
      <alignment horizontal="left"/>
    </xf>
    <xf numFmtId="0" fontId="7" fillId="0" borderId="5" xfId="2" applyFont="1" applyBorder="1"/>
    <xf numFmtId="0" fontId="7" fillId="0" borderId="5" xfId="2" applyFont="1" applyBorder="1" applyAlignment="1">
      <alignment horizontal="center"/>
    </xf>
    <xf numFmtId="0" fontId="7" fillId="0" borderId="5" xfId="2" applyFont="1" applyBorder="1" applyAlignment="1">
      <alignment horizontal="center" wrapText="1"/>
    </xf>
    <xf numFmtId="0" fontId="7" fillId="0" borderId="6" xfId="2" applyFont="1" applyBorder="1" applyAlignment="1">
      <alignment horizontal="center" wrapText="1"/>
    </xf>
    <xf numFmtId="1" fontId="7" fillId="0" borderId="5" xfId="2" applyNumberFormat="1" applyFont="1" applyBorder="1"/>
    <xf numFmtId="2" fontId="7" fillId="3" borderId="5" xfId="2" applyNumberFormat="1" applyFont="1" applyFill="1" applyBorder="1"/>
    <xf numFmtId="1" fontId="7" fillId="0" borderId="6" xfId="2" applyNumberFormat="1" applyFont="1" applyBorder="1"/>
    <xf numFmtId="2" fontId="7" fillId="0" borderId="5" xfId="2" applyNumberFormat="1" applyFont="1" applyBorder="1"/>
    <xf numFmtId="1" fontId="7" fillId="0" borderId="5" xfId="2" applyNumberFormat="1" applyFont="1" applyBorder="1" applyAlignment="1">
      <alignment horizontal="right"/>
    </xf>
    <xf numFmtId="1" fontId="7" fillId="0" borderId="5" xfId="2" applyNumberFormat="1" applyFont="1" applyBorder="1" applyAlignment="1">
      <alignment wrapText="1"/>
    </xf>
    <xf numFmtId="0" fontId="7" fillId="0" borderId="5" xfId="2" applyFont="1" applyBorder="1" applyAlignment="1">
      <alignment horizontal="right"/>
    </xf>
    <xf numFmtId="0" fontId="11" fillId="0" borderId="4" xfId="2" applyFont="1" applyBorder="1" applyAlignment="1">
      <alignment horizontal="left"/>
    </xf>
    <xf numFmtId="0" fontId="11" fillId="0" borderId="5" xfId="2" applyFont="1" applyBorder="1"/>
    <xf numFmtId="1" fontId="11" fillId="0" borderId="5" xfId="2" applyNumberFormat="1" applyFont="1" applyBorder="1"/>
    <xf numFmtId="1" fontId="11" fillId="0" borderId="6" xfId="2" applyNumberFormat="1" applyFont="1" applyBorder="1"/>
    <xf numFmtId="1" fontId="7" fillId="0" borderId="0" xfId="2" applyNumberFormat="1" applyFont="1"/>
    <xf numFmtId="0" fontId="11" fillId="0" borderId="7" xfId="2" applyFont="1" applyBorder="1" applyAlignment="1">
      <alignment horizontal="left"/>
    </xf>
    <xf numFmtId="0" fontId="11" fillId="0" borderId="8" xfId="2" applyFont="1" applyBorder="1"/>
    <xf numFmtId="1" fontId="11" fillId="0" borderId="8" xfId="2" applyNumberFormat="1" applyFont="1" applyBorder="1"/>
    <xf numFmtId="2" fontId="11" fillId="3" borderId="8" xfId="2" applyNumberFormat="1" applyFont="1" applyFill="1" applyBorder="1"/>
    <xf numFmtId="164" fontId="11" fillId="0" borderId="8" xfId="2" applyNumberFormat="1" applyFont="1" applyBorder="1"/>
    <xf numFmtId="164" fontId="11" fillId="0" borderId="11" xfId="2" applyNumberFormat="1" applyFont="1" applyBorder="1"/>
    <xf numFmtId="164" fontId="7" fillId="0" borderId="0" xfId="2" applyNumberFormat="1" applyFont="1"/>
    <xf numFmtId="0" fontId="11" fillId="0" borderId="0" xfId="2" applyFont="1" applyAlignment="1">
      <alignment horizontal="left"/>
    </xf>
    <xf numFmtId="0" fontId="7" fillId="0" borderId="0" xfId="2" applyFont="1" applyAlignment="1">
      <alignment horizontal="left"/>
    </xf>
    <xf numFmtId="0" fontId="7" fillId="0" borderId="0" xfId="0" applyFont="1" applyAlignment="1">
      <alignment horizontal="left" vertical="center"/>
    </xf>
    <xf numFmtId="0" fontId="12" fillId="0" borderId="0" xfId="0" applyFont="1" applyAlignment="1">
      <alignment horizontal="center" vertical="center"/>
    </xf>
    <xf numFmtId="9" fontId="11" fillId="0" borderId="8" xfId="2" applyNumberFormat="1" applyFont="1" applyBorder="1"/>
    <xf numFmtId="9" fontId="11" fillId="0" borderId="11" xfId="2" applyNumberFormat="1" applyFont="1" applyBorder="1"/>
    <xf numFmtId="1" fontId="11" fillId="0" borderId="12" xfId="2" applyNumberFormat="1" applyFont="1" applyBorder="1"/>
    <xf numFmtId="2" fontId="11" fillId="0" borderId="8" xfId="2" applyNumberFormat="1" applyFont="1" applyBorder="1"/>
    <xf numFmtId="0" fontId="13" fillId="0" borderId="0" xfId="2" applyFont="1" applyAlignment="1">
      <alignment horizontal="left"/>
    </xf>
    <xf numFmtId="0" fontId="14" fillId="0" borderId="0" xfId="2" applyFont="1" applyAlignment="1">
      <alignment horizontal="left"/>
    </xf>
    <xf numFmtId="0" fontId="14" fillId="0" borderId="0" xfId="0" applyFont="1" applyAlignment="1">
      <alignment horizontal="left" vertical="center"/>
    </xf>
    <xf numFmtId="0" fontId="15" fillId="0" borderId="0" xfId="0" applyFont="1" applyAlignment="1">
      <alignment horizontal="right" vertical="center"/>
    </xf>
    <xf numFmtId="164" fontId="3" fillId="0" borderId="0" xfId="0" applyNumberFormat="1" applyFont="1" applyAlignment="1">
      <alignment horizontal="right" vertical="center"/>
    </xf>
    <xf numFmtId="1" fontId="12" fillId="0" borderId="0" xfId="0" applyNumberFormat="1" applyFont="1" applyAlignment="1">
      <alignment horizontal="center" vertical="center"/>
    </xf>
    <xf numFmtId="2" fontId="12" fillId="0" borderId="0" xfId="0" applyNumberFormat="1" applyFont="1" applyAlignment="1">
      <alignment horizontal="center" vertical="center"/>
    </xf>
    <xf numFmtId="0" fontId="16" fillId="0" borderId="0" xfId="0" applyFont="1" applyAlignment="1">
      <alignment horizontal="left" vertical="center"/>
    </xf>
    <xf numFmtId="0" fontId="11" fillId="0" borderId="0" xfId="2" applyFont="1"/>
    <xf numFmtId="0" fontId="7" fillId="0" borderId="0" xfId="1" applyFont="1"/>
    <xf numFmtId="0" fontId="11" fillId="0" borderId="16" xfId="1" applyFont="1" applyBorder="1" applyAlignment="1">
      <alignment horizontal="center" vertical="center" wrapText="1"/>
    </xf>
    <xf numFmtId="0" fontId="11" fillId="0" borderId="17" xfId="1" applyFont="1" applyBorder="1" applyAlignment="1">
      <alignment horizontal="center" vertical="center" wrapText="1"/>
    </xf>
    <xf numFmtId="0" fontId="11" fillId="0" borderId="18" xfId="3" applyFont="1" applyBorder="1" applyAlignment="1">
      <alignment horizontal="center" vertical="center" wrapText="1"/>
    </xf>
    <xf numFmtId="0" fontId="11" fillId="0" borderId="17" xfId="3" applyFont="1" applyBorder="1" applyAlignment="1">
      <alignment horizontal="center" vertical="center" wrapText="1"/>
    </xf>
    <xf numFmtId="0" fontId="11" fillId="0" borderId="19" xfId="3" applyFont="1" applyBorder="1" applyAlignment="1">
      <alignment horizontal="center" vertical="center" wrapText="1"/>
    </xf>
    <xf numFmtId="0" fontId="7" fillId="0" borderId="0" xfId="1" applyFont="1" applyAlignment="1">
      <alignment horizontal="center" vertical="center"/>
    </xf>
    <xf numFmtId="0" fontId="7" fillId="0" borderId="21" xfId="1" applyFont="1" applyBorder="1" applyAlignment="1">
      <alignment horizontal="center" vertical="center" wrapText="1"/>
    </xf>
    <xf numFmtId="1" fontId="7" fillId="0" borderId="22" xfId="1" applyNumberFormat="1" applyFont="1" applyBorder="1" applyAlignment="1">
      <alignment horizontal="right" vertical="center" wrapText="1"/>
    </xf>
    <xf numFmtId="1" fontId="7" fillId="0" borderId="21" xfId="1" applyNumberFormat="1" applyFont="1" applyBorder="1" applyAlignment="1">
      <alignment horizontal="right" vertical="center" wrapText="1"/>
    </xf>
    <xf numFmtId="1" fontId="7" fillId="0" borderId="23" xfId="1" applyNumberFormat="1" applyFont="1" applyBorder="1" applyAlignment="1">
      <alignment horizontal="right" vertical="center" wrapText="1"/>
    </xf>
    <xf numFmtId="1" fontId="7" fillId="0" borderId="24" xfId="1" applyNumberFormat="1" applyFont="1" applyBorder="1" applyAlignment="1">
      <alignment horizontal="right" vertical="center" wrapText="1"/>
    </xf>
    <xf numFmtId="0" fontId="7" fillId="0" borderId="26" xfId="1" applyFont="1" applyBorder="1" applyAlignment="1">
      <alignment horizontal="center" vertical="center" wrapText="1"/>
    </xf>
    <xf numFmtId="1" fontId="7" fillId="0" borderId="27" xfId="1" applyNumberFormat="1" applyFont="1" applyBorder="1" applyAlignment="1">
      <alignment horizontal="right" vertical="center" wrapText="1"/>
    </xf>
    <xf numFmtId="1" fontId="7" fillId="0" borderId="26" xfId="1" applyNumberFormat="1" applyFont="1" applyBorder="1" applyAlignment="1">
      <alignment horizontal="right" vertical="center" wrapText="1"/>
    </xf>
    <xf numFmtId="1" fontId="7" fillId="0" borderId="28" xfId="1" applyNumberFormat="1" applyFont="1" applyBorder="1" applyAlignment="1">
      <alignment horizontal="right" vertical="center" wrapText="1"/>
    </xf>
    <xf numFmtId="0" fontId="7" fillId="0" borderId="29" xfId="1" applyFont="1" applyBorder="1" applyAlignment="1">
      <alignment horizontal="center" vertical="center" wrapText="1"/>
    </xf>
    <xf numFmtId="1" fontId="7" fillId="0" borderId="30" xfId="1" applyNumberFormat="1" applyFont="1" applyBorder="1" applyAlignment="1">
      <alignment horizontal="right" vertical="center" wrapText="1"/>
    </xf>
    <xf numFmtId="1" fontId="7" fillId="0" borderId="29" xfId="1" applyNumberFormat="1" applyFont="1" applyBorder="1" applyAlignment="1">
      <alignment horizontal="right" vertical="center" wrapText="1"/>
    </xf>
    <xf numFmtId="2" fontId="11" fillId="0" borderId="18" xfId="1" applyNumberFormat="1" applyFont="1" applyBorder="1" applyAlignment="1">
      <alignment horizontal="right" vertical="center" wrapText="1"/>
    </xf>
    <xf numFmtId="2" fontId="11" fillId="0" borderId="17" xfId="1" applyNumberFormat="1" applyFont="1" applyBorder="1" applyAlignment="1">
      <alignment horizontal="right" vertical="center" wrapText="1"/>
    </xf>
    <xf numFmtId="2" fontId="11" fillId="0" borderId="19" xfId="1" applyNumberFormat="1" applyFont="1" applyBorder="1" applyAlignment="1">
      <alignment horizontal="right" vertical="center" wrapText="1"/>
    </xf>
    <xf numFmtId="0" fontId="7" fillId="0" borderId="23" xfId="1" applyFont="1" applyBorder="1" applyAlignment="1">
      <alignment horizontal="center" vertical="center" wrapText="1"/>
    </xf>
    <xf numFmtId="1" fontId="7" fillId="0" borderId="35" xfId="1" applyNumberFormat="1" applyFont="1" applyBorder="1" applyAlignment="1">
      <alignment horizontal="right" vertical="center" wrapText="1"/>
    </xf>
    <xf numFmtId="1" fontId="7" fillId="0" borderId="36" xfId="1" applyNumberFormat="1" applyFont="1" applyBorder="1" applyAlignment="1">
      <alignment horizontal="right" vertical="center" wrapText="1"/>
    </xf>
    <xf numFmtId="0" fontId="11" fillId="0" borderId="38" xfId="1" applyFont="1" applyBorder="1" applyAlignment="1">
      <alignment horizontal="center" vertical="center" wrapText="1"/>
    </xf>
    <xf numFmtId="2" fontId="11" fillId="0" borderId="39" xfId="1" applyNumberFormat="1" applyFont="1" applyBorder="1" applyAlignment="1">
      <alignment horizontal="right" vertical="center" wrapText="1"/>
    </xf>
    <xf numFmtId="2" fontId="11" fillId="0" borderId="38" xfId="1" applyNumberFormat="1" applyFont="1" applyBorder="1" applyAlignment="1">
      <alignment horizontal="right" vertical="center" wrapText="1"/>
    </xf>
    <xf numFmtId="2" fontId="11" fillId="0" borderId="40" xfId="1" applyNumberFormat="1" applyFont="1" applyBorder="1" applyAlignment="1">
      <alignment horizontal="right" vertical="center" wrapText="1"/>
    </xf>
    <xf numFmtId="1" fontId="2" fillId="0" borderId="0" xfId="1" applyNumberFormat="1" applyFont="1"/>
    <xf numFmtId="1" fontId="7" fillId="0" borderId="0" xfId="1" applyNumberFormat="1" applyFont="1"/>
    <xf numFmtId="0" fontId="5" fillId="0" borderId="0" xfId="1" applyFont="1"/>
    <xf numFmtId="0" fontId="17" fillId="0" borderId="0" xfId="0" applyFont="1"/>
    <xf numFmtId="0" fontId="10" fillId="0" borderId="41" xfId="3" applyFont="1" applyBorder="1" applyAlignment="1">
      <alignment horizontal="center" vertical="center" wrapText="1"/>
    </xf>
    <xf numFmtId="0" fontId="10" fillId="0" borderId="42" xfId="3" applyFont="1" applyBorder="1" applyAlignment="1">
      <alignment horizontal="center" vertical="center" wrapText="1"/>
    </xf>
    <xf numFmtId="0" fontId="10" fillId="0" borderId="43" xfId="3" applyFont="1" applyBorder="1" applyAlignment="1">
      <alignment horizontal="center" vertical="center" wrapText="1"/>
    </xf>
    <xf numFmtId="0" fontId="10" fillId="0" borderId="17" xfId="3" applyFont="1" applyBorder="1" applyAlignment="1">
      <alignment horizontal="center" vertical="center" wrapText="1"/>
    </xf>
    <xf numFmtId="0" fontId="10" fillId="0" borderId="44"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35"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26" xfId="3" applyFont="1" applyBorder="1" applyAlignment="1">
      <alignment horizontal="center" vertical="center" wrapText="1"/>
    </xf>
    <xf numFmtId="0" fontId="5" fillId="0" borderId="27"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3" applyFont="1" applyBorder="1" applyAlignment="1">
      <alignment horizontal="center" vertical="center" wrapText="1"/>
    </xf>
    <xf numFmtId="1" fontId="5" fillId="0" borderId="30" xfId="3" applyNumberFormat="1" applyFont="1" applyBorder="1" applyAlignment="1">
      <alignment horizontal="center" vertical="center" wrapText="1"/>
    </xf>
    <xf numFmtId="1" fontId="5" fillId="0" borderId="29" xfId="3" applyNumberFormat="1" applyFont="1" applyBorder="1" applyAlignment="1">
      <alignment horizontal="center" vertical="center" wrapText="1"/>
    </xf>
    <xf numFmtId="1" fontId="5" fillId="0" borderId="27" xfId="3" applyNumberFormat="1" applyFont="1" applyBorder="1" applyAlignment="1">
      <alignment horizontal="center" vertical="center" wrapText="1"/>
    </xf>
    <xf numFmtId="1" fontId="5" fillId="0" borderId="26" xfId="3" applyNumberFormat="1" applyFont="1" applyBorder="1" applyAlignment="1">
      <alignment horizontal="center" vertical="center" wrapText="1"/>
    </xf>
    <xf numFmtId="0" fontId="5" fillId="0" borderId="47" xfId="3" applyFont="1" applyBorder="1" applyAlignment="1">
      <alignment horizontal="center" vertical="center" wrapText="1"/>
    </xf>
    <xf numFmtId="1" fontId="5" fillId="0" borderId="0" xfId="3" applyNumberFormat="1" applyFont="1" applyAlignment="1">
      <alignment horizontal="center" vertical="center" wrapText="1"/>
    </xf>
    <xf numFmtId="1" fontId="5" fillId="0" borderId="47" xfId="3" applyNumberFormat="1" applyFont="1" applyBorder="1" applyAlignment="1">
      <alignment horizontal="center" vertical="center" wrapText="1"/>
    </xf>
    <xf numFmtId="0" fontId="5" fillId="0" borderId="0" xfId="0" applyFont="1" applyAlignment="1">
      <alignment horizontal="center" vertical="center" wrapText="1"/>
    </xf>
    <xf numFmtId="0" fontId="5" fillId="0" borderId="4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33" xfId="3" applyFont="1" applyBorder="1" applyAlignment="1">
      <alignment horizontal="center" vertical="center" wrapText="1"/>
    </xf>
    <xf numFmtId="1" fontId="5" fillId="0" borderId="50" xfId="3" applyNumberFormat="1" applyFont="1" applyBorder="1" applyAlignment="1">
      <alignment horizontal="center" vertical="center" wrapText="1"/>
    </xf>
    <xf numFmtId="1" fontId="5" fillId="0" borderId="33" xfId="3" applyNumberFormat="1" applyFont="1" applyBorder="1" applyAlignment="1">
      <alignment horizontal="center" vertical="center" wrapText="1"/>
    </xf>
    <xf numFmtId="1" fontId="5" fillId="0" borderId="50" xfId="0" applyNumberFormat="1" applyFont="1" applyBorder="1" applyAlignment="1">
      <alignment horizontal="center" vertical="center" wrapText="1"/>
    </xf>
    <xf numFmtId="0" fontId="5" fillId="0" borderId="51" xfId="0" applyFont="1" applyBorder="1" applyAlignment="1">
      <alignment horizontal="center" vertical="center" wrapText="1"/>
    </xf>
    <xf numFmtId="2" fontId="10" fillId="0" borderId="18" xfId="3" applyNumberFormat="1" applyFont="1" applyBorder="1" applyAlignment="1">
      <alignment horizontal="center" vertical="center" wrapText="1"/>
    </xf>
    <xf numFmtId="2" fontId="10" fillId="0" borderId="17" xfId="3" applyNumberFormat="1" applyFont="1" applyBorder="1" applyAlignment="1">
      <alignment horizontal="center" vertical="center" wrapText="1"/>
    </xf>
    <xf numFmtId="2" fontId="10" fillId="0" borderId="19" xfId="3" applyNumberFormat="1" applyFont="1" applyBorder="1" applyAlignment="1">
      <alignment horizontal="center" vertical="center" wrapText="1"/>
    </xf>
    <xf numFmtId="0" fontId="3" fillId="0" borderId="52" xfId="0" applyFont="1" applyBorder="1"/>
    <xf numFmtId="0" fontId="3" fillId="0" borderId="53" xfId="0" applyFont="1" applyBorder="1"/>
    <xf numFmtId="0" fontId="5" fillId="0" borderId="50" xfId="0" applyFont="1" applyBorder="1" applyAlignment="1">
      <alignment horizontal="center" vertical="center" wrapText="1"/>
    </xf>
    <xf numFmtId="0" fontId="10" fillId="0" borderId="38" xfId="3" applyFont="1" applyBorder="1" applyAlignment="1">
      <alignment horizontal="center" vertical="center" wrapText="1"/>
    </xf>
    <xf numFmtId="2" fontId="10" fillId="0" borderId="39" xfId="3" applyNumberFormat="1" applyFont="1" applyBorder="1" applyAlignment="1">
      <alignment horizontal="center" vertical="center" wrapText="1"/>
    </xf>
    <xf numFmtId="2" fontId="10" fillId="0" borderId="38" xfId="3" applyNumberFormat="1" applyFont="1" applyBorder="1" applyAlignment="1">
      <alignment horizontal="center" vertical="center" wrapText="1"/>
    </xf>
    <xf numFmtId="0" fontId="18" fillId="0" borderId="0" xfId="0" applyFont="1"/>
    <xf numFmtId="0" fontId="11" fillId="0" borderId="4" xfId="0" applyFont="1" applyBorder="1"/>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left"/>
    </xf>
    <xf numFmtId="1" fontId="11" fillId="0" borderId="5" xfId="0" applyNumberFormat="1" applyFont="1" applyBorder="1" applyAlignment="1">
      <alignment horizontal="center" vertical="center"/>
    </xf>
    <xf numFmtId="2" fontId="11" fillId="0" borderId="5" xfId="0" applyNumberFormat="1" applyFont="1" applyBorder="1" applyAlignment="1">
      <alignment horizontal="center" vertical="center"/>
    </xf>
    <xf numFmtId="0" fontId="11" fillId="0" borderId="59" xfId="0" applyFont="1" applyBorder="1" applyAlignment="1">
      <alignment horizontal="left"/>
    </xf>
    <xf numFmtId="1" fontId="11" fillId="0" borderId="60" xfId="0" applyNumberFormat="1" applyFont="1" applyBorder="1" applyAlignment="1">
      <alignment horizontal="center" vertical="center"/>
    </xf>
    <xf numFmtId="2" fontId="11" fillId="0" borderId="60" xfId="0" applyNumberFormat="1" applyFont="1" applyBorder="1" applyAlignment="1">
      <alignment horizontal="center" vertical="center"/>
    </xf>
    <xf numFmtId="2" fontId="11" fillId="0" borderId="6" xfId="0" applyNumberFormat="1" applyFont="1" applyBorder="1" applyAlignment="1">
      <alignment horizontal="center" vertical="center"/>
    </xf>
    <xf numFmtId="2" fontId="11" fillId="0" borderId="61" xfId="0" applyNumberFormat="1" applyFont="1" applyBorder="1" applyAlignment="1">
      <alignment horizontal="center" vertical="center"/>
    </xf>
    <xf numFmtId="0" fontId="11" fillId="0" borderId="7" xfId="0" applyFont="1" applyBorder="1" applyAlignment="1">
      <alignment horizontal="left"/>
    </xf>
    <xf numFmtId="1" fontId="11" fillId="0" borderId="8" xfId="0" applyNumberFormat="1" applyFont="1" applyBorder="1" applyAlignment="1">
      <alignment horizontal="center" vertical="center"/>
    </xf>
    <xf numFmtId="2" fontId="11" fillId="0" borderId="9" xfId="0" applyNumberFormat="1" applyFont="1" applyBorder="1" applyAlignment="1">
      <alignment horizontal="center" vertical="center"/>
    </xf>
    <xf numFmtId="2" fontId="11" fillId="0" borderId="8" xfId="0" applyNumberFormat="1" applyFont="1" applyBorder="1" applyAlignment="1">
      <alignment horizontal="center" vertical="center"/>
    </xf>
    <xf numFmtId="1" fontId="11" fillId="0" borderId="10" xfId="0" applyNumberFormat="1" applyFont="1" applyBorder="1" applyAlignment="1">
      <alignment horizontal="center" vertical="center"/>
    </xf>
    <xf numFmtId="2" fontId="11" fillId="0" borderId="11" xfId="0" applyNumberFormat="1" applyFont="1" applyBorder="1" applyAlignment="1">
      <alignment horizontal="center" vertical="center"/>
    </xf>
    <xf numFmtId="0" fontId="11" fillId="0" borderId="57" xfId="0" applyFont="1" applyBorder="1" applyAlignment="1">
      <alignment horizontal="center" vertical="center" wrapText="1"/>
    </xf>
    <xf numFmtId="0" fontId="11" fillId="0" borderId="58" xfId="0" applyFont="1" applyBorder="1" applyAlignment="1">
      <alignment horizontal="center" vertical="center" wrapText="1"/>
    </xf>
    <xf numFmtId="2" fontId="11" fillId="0" borderId="57" xfId="0" applyNumberFormat="1" applyFont="1" applyBorder="1" applyAlignment="1">
      <alignment horizontal="center" vertical="center"/>
    </xf>
    <xf numFmtId="1" fontId="11" fillId="0" borderId="58" xfId="0" applyNumberFormat="1" applyFont="1" applyBorder="1" applyAlignment="1">
      <alignment horizontal="center" vertical="center"/>
    </xf>
    <xf numFmtId="0" fontId="11" fillId="0" borderId="62" xfId="0" applyFont="1" applyBorder="1" applyAlignment="1">
      <alignment horizontal="left"/>
    </xf>
    <xf numFmtId="1" fontId="11" fillId="0" borderId="64" xfId="0" applyNumberFormat="1" applyFont="1" applyBorder="1" applyAlignment="1">
      <alignment horizontal="center" vertical="center"/>
    </xf>
    <xf numFmtId="2" fontId="11" fillId="0" borderId="65" xfId="0" applyNumberFormat="1" applyFont="1" applyBorder="1" applyAlignment="1">
      <alignment horizontal="center" vertical="center"/>
    </xf>
    <xf numFmtId="2" fontId="11" fillId="0" borderId="64" xfId="0" applyNumberFormat="1" applyFont="1" applyBorder="1" applyAlignment="1">
      <alignment horizontal="center" vertical="center"/>
    </xf>
    <xf numFmtId="1" fontId="11" fillId="0" borderId="66" xfId="0" applyNumberFormat="1" applyFont="1" applyBorder="1" applyAlignment="1">
      <alignment horizontal="center" vertical="center"/>
    </xf>
    <xf numFmtId="2" fontId="11" fillId="0" borderId="67" xfId="0" applyNumberFormat="1" applyFont="1" applyBorder="1" applyAlignment="1">
      <alignment horizontal="center" vertical="center"/>
    </xf>
    <xf numFmtId="0" fontId="11" fillId="0" borderId="0" xfId="0" applyFont="1"/>
    <xf numFmtId="0" fontId="4" fillId="0" borderId="7" xfId="0" applyFont="1" applyBorder="1" applyAlignment="1">
      <alignment horizontal="left" vertical="center"/>
    </xf>
    <xf numFmtId="2" fontId="11" fillId="0" borderId="10" xfId="0" applyNumberFormat="1" applyFont="1" applyBorder="1" applyAlignment="1">
      <alignment horizontal="center" vertical="center"/>
    </xf>
    <xf numFmtId="0" fontId="19" fillId="0" borderId="0" xfId="0" applyFont="1"/>
    <xf numFmtId="0" fontId="7" fillId="0" borderId="0" xfId="0" applyFont="1"/>
    <xf numFmtId="0" fontId="20" fillId="0" borderId="68" xfId="0" applyFont="1" applyBorder="1" applyAlignment="1">
      <alignment horizontal="center" vertical="center" wrapText="1"/>
    </xf>
    <xf numFmtId="0" fontId="20" fillId="0" borderId="24"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7" xfId="0" applyFont="1" applyBorder="1" applyAlignment="1">
      <alignment horizontal="center" vertical="center" wrapText="1"/>
    </xf>
    <xf numFmtId="2" fontId="20" fillId="0" borderId="10" xfId="0" applyNumberFormat="1" applyFont="1" applyBorder="1" applyAlignment="1">
      <alignment horizontal="center" vertical="center" wrapText="1"/>
    </xf>
    <xf numFmtId="2" fontId="20" fillId="0" borderId="11" xfId="0" applyNumberFormat="1" applyFont="1" applyBorder="1" applyAlignment="1">
      <alignment horizontal="center" vertical="center" wrapText="1"/>
    </xf>
    <xf numFmtId="0" fontId="4" fillId="0" borderId="0" xfId="0" applyFont="1" applyAlignment="1">
      <alignment wrapText="1"/>
    </xf>
    <xf numFmtId="0" fontId="3" fillId="0" borderId="0" xfId="0" applyFont="1" applyAlignment="1">
      <alignment horizontal="right" wrapText="1"/>
    </xf>
    <xf numFmtId="0" fontId="14" fillId="0" borderId="0" xfId="0" applyFont="1" applyAlignment="1">
      <alignment horizontal="center" vertical="center"/>
    </xf>
    <xf numFmtId="0" fontId="13" fillId="0" borderId="0" xfId="0" applyFont="1" applyAlignment="1">
      <alignment horizontal="left" vertical="center"/>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64" xfId="0" applyFont="1" applyBorder="1" applyAlignment="1">
      <alignment horizontal="center" vertical="center" wrapText="1"/>
    </xf>
    <xf numFmtId="2" fontId="20" fillId="0" borderId="8" xfId="0" applyNumberFormat="1" applyFont="1" applyBorder="1" applyAlignment="1">
      <alignment horizontal="center" vertical="center" wrapText="1"/>
    </xf>
    <xf numFmtId="0" fontId="5" fillId="0" borderId="0" xfId="0" applyFont="1"/>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71" xfId="0" applyFont="1" applyBorder="1" applyAlignment="1">
      <alignment horizontal="center" vertical="center" wrapText="1"/>
    </xf>
    <xf numFmtId="0" fontId="24" fillId="0" borderId="23" xfId="0" applyFont="1" applyBorder="1" applyAlignment="1">
      <alignment horizontal="center" vertical="center" wrapText="1"/>
    </xf>
    <xf numFmtId="1" fontId="25" fillId="0" borderId="35" xfId="0" applyNumberFormat="1" applyFont="1" applyBorder="1" applyAlignment="1">
      <alignment horizontal="center" vertical="center" wrapText="1"/>
    </xf>
    <xf numFmtId="1" fontId="25" fillId="0" borderId="23" xfId="0" applyNumberFormat="1" applyFont="1" applyBorder="1" applyAlignment="1">
      <alignment horizontal="center" vertical="center" wrapText="1"/>
    </xf>
    <xf numFmtId="0" fontId="25" fillId="0" borderId="35" xfId="0" applyFont="1" applyBorder="1" applyAlignment="1">
      <alignment horizontal="center" vertical="center" wrapText="1"/>
    </xf>
    <xf numFmtId="1" fontId="24" fillId="0" borderId="35" xfId="0" applyNumberFormat="1" applyFont="1" applyBorder="1" applyAlignment="1">
      <alignment horizontal="center" vertical="center"/>
    </xf>
    <xf numFmtId="1" fontId="24" fillId="0" borderId="46" xfId="0" applyNumberFormat="1" applyFont="1" applyBorder="1" applyAlignment="1">
      <alignment horizontal="center" vertical="center"/>
    </xf>
    <xf numFmtId="9" fontId="5" fillId="0" borderId="0" xfId="0" applyNumberFormat="1" applyFont="1"/>
    <xf numFmtId="1" fontId="5" fillId="0" borderId="0" xfId="0" applyNumberFormat="1" applyFont="1"/>
    <xf numFmtId="0" fontId="24" fillId="0" borderId="21" xfId="0" applyFont="1" applyBorder="1" applyAlignment="1">
      <alignment horizontal="center" vertical="center" wrapText="1"/>
    </xf>
    <xf numFmtId="1" fontId="25" fillId="0" borderId="22" xfId="0" applyNumberFormat="1" applyFont="1" applyBorder="1" applyAlignment="1">
      <alignment horizontal="center" vertical="center" wrapText="1"/>
    </xf>
    <xf numFmtId="1" fontId="25" fillId="0" borderId="21" xfId="0" applyNumberFormat="1" applyFont="1" applyBorder="1" applyAlignment="1">
      <alignment horizontal="center" vertical="center" wrapText="1"/>
    </xf>
    <xf numFmtId="0" fontId="25" fillId="0" borderId="22" xfId="0" applyFont="1" applyBorder="1" applyAlignment="1">
      <alignment horizontal="center" vertical="center" wrapText="1"/>
    </xf>
    <xf numFmtId="1" fontId="24" fillId="0" borderId="22" xfId="0" applyNumberFormat="1" applyFont="1" applyBorder="1" applyAlignment="1">
      <alignment horizontal="center" vertical="center"/>
    </xf>
    <xf numFmtId="1" fontId="24" fillId="0" borderId="72" xfId="0" applyNumberFormat="1" applyFont="1" applyBorder="1" applyAlignment="1">
      <alignment horizontal="center" vertical="center"/>
    </xf>
    <xf numFmtId="0" fontId="24" fillId="0" borderId="26" xfId="0" applyFont="1" applyBorder="1" applyAlignment="1">
      <alignment horizontal="center" vertical="center" wrapText="1"/>
    </xf>
    <xf numFmtId="1" fontId="25" fillId="0" borderId="27" xfId="0" applyNumberFormat="1" applyFont="1" applyBorder="1" applyAlignment="1">
      <alignment horizontal="center" vertical="center" wrapText="1"/>
    </xf>
    <xf numFmtId="1" fontId="25" fillId="0" borderId="26" xfId="0" applyNumberFormat="1" applyFont="1" applyBorder="1" applyAlignment="1">
      <alignment horizontal="center" vertical="center" wrapText="1"/>
    </xf>
    <xf numFmtId="0" fontId="25" fillId="0" borderId="27" xfId="0" applyFont="1" applyBorder="1" applyAlignment="1">
      <alignment horizontal="center" vertical="center" wrapText="1"/>
    </xf>
    <xf numFmtId="1" fontId="24" fillId="0" borderId="27" xfId="0" applyNumberFormat="1" applyFont="1" applyBorder="1" applyAlignment="1">
      <alignment horizontal="center" vertical="center"/>
    </xf>
    <xf numFmtId="1" fontId="24" fillId="0" borderId="73" xfId="0" applyNumberFormat="1" applyFont="1" applyBorder="1" applyAlignment="1">
      <alignment horizontal="center" vertical="center"/>
    </xf>
    <xf numFmtId="0" fontId="24" fillId="0" borderId="29" xfId="0" applyFont="1" applyBorder="1" applyAlignment="1">
      <alignment horizontal="center" vertical="center" wrapText="1"/>
    </xf>
    <xf numFmtId="1" fontId="25" fillId="0" borderId="30" xfId="0" applyNumberFormat="1" applyFont="1" applyBorder="1" applyAlignment="1">
      <alignment horizontal="center" vertical="center" wrapText="1"/>
    </xf>
    <xf numFmtId="1" fontId="25" fillId="0" borderId="29" xfId="0" applyNumberFormat="1" applyFont="1" applyBorder="1" applyAlignment="1">
      <alignment horizontal="center" vertical="center" wrapText="1"/>
    </xf>
    <xf numFmtId="0" fontId="25" fillId="0" borderId="30" xfId="0" applyFont="1" applyBorder="1" applyAlignment="1">
      <alignment horizontal="center" vertical="center" wrapText="1"/>
    </xf>
    <xf numFmtId="1" fontId="24" fillId="0" borderId="30" xfId="0" applyNumberFormat="1" applyFont="1" applyBorder="1" applyAlignment="1">
      <alignment horizontal="center" vertical="center"/>
    </xf>
    <xf numFmtId="1" fontId="24" fillId="0" borderId="74" xfId="0" applyNumberFormat="1" applyFont="1" applyBorder="1" applyAlignment="1">
      <alignment horizontal="center" vertical="center"/>
    </xf>
    <xf numFmtId="0" fontId="24" fillId="0" borderId="17" xfId="3" applyFont="1" applyBorder="1" applyAlignment="1">
      <alignment horizontal="center" vertical="center" wrapText="1"/>
    </xf>
    <xf numFmtId="2" fontId="24" fillId="0" borderId="17" xfId="0" applyNumberFormat="1" applyFont="1" applyBorder="1" applyAlignment="1">
      <alignment horizontal="center" vertical="center" wrapText="1"/>
    </xf>
    <xf numFmtId="1" fontId="24" fillId="0" borderId="18" xfId="0" applyNumberFormat="1" applyFont="1" applyBorder="1" applyAlignment="1">
      <alignment horizontal="center" vertical="center"/>
    </xf>
    <xf numFmtId="1" fontId="24" fillId="0" borderId="71" xfId="0" applyNumberFormat="1" applyFont="1" applyBorder="1" applyAlignment="1">
      <alignment horizontal="center" vertical="center"/>
    </xf>
    <xf numFmtId="0" fontId="24" fillId="0" borderId="33" xfId="0" applyFont="1" applyBorder="1" applyAlignment="1">
      <alignment horizontal="center" vertical="center" wrapText="1"/>
    </xf>
    <xf numFmtId="1" fontId="25" fillId="0" borderId="50" xfId="0" applyNumberFormat="1" applyFont="1" applyBorder="1" applyAlignment="1">
      <alignment horizontal="center" vertical="center" wrapText="1"/>
    </xf>
    <xf numFmtId="1" fontId="25" fillId="0" borderId="33" xfId="0" applyNumberFormat="1" applyFont="1" applyBorder="1" applyAlignment="1">
      <alignment horizontal="center" vertical="center" wrapText="1"/>
    </xf>
    <xf numFmtId="0" fontId="25" fillId="0" borderId="50" xfId="0" applyFont="1" applyBorder="1" applyAlignment="1">
      <alignment horizontal="center" vertical="center" wrapText="1"/>
    </xf>
    <xf numFmtId="1" fontId="24" fillId="0" borderId="50" xfId="0" applyNumberFormat="1" applyFont="1" applyBorder="1" applyAlignment="1">
      <alignment horizontal="center" vertical="center"/>
    </xf>
    <xf numFmtId="1" fontId="24" fillId="0" borderId="75" xfId="0" applyNumberFormat="1" applyFont="1" applyBorder="1" applyAlignment="1">
      <alignment horizontal="center" vertical="center"/>
    </xf>
    <xf numFmtId="0" fontId="24" fillId="0" borderId="76" xfId="3" applyFont="1" applyBorder="1" applyAlignment="1">
      <alignment horizontal="center" vertical="center" wrapText="1"/>
    </xf>
    <xf numFmtId="2" fontId="24" fillId="0" borderId="76" xfId="0" applyNumberFormat="1" applyFont="1" applyBorder="1" applyAlignment="1">
      <alignment horizontal="center" vertical="center" wrapText="1"/>
    </xf>
    <xf numFmtId="1" fontId="24" fillId="0" borderId="77" xfId="0" applyNumberFormat="1" applyFont="1" applyBorder="1" applyAlignment="1">
      <alignment horizontal="center" vertical="center"/>
    </xf>
    <xf numFmtId="1" fontId="24" fillId="0" borderId="78" xfId="0" applyNumberFormat="1" applyFont="1" applyBorder="1" applyAlignment="1">
      <alignment horizontal="center" vertical="center"/>
    </xf>
    <xf numFmtId="1" fontId="25" fillId="0" borderId="50" xfId="4" applyNumberFormat="1" applyFont="1" applyBorder="1" applyAlignment="1">
      <alignment horizontal="center" vertical="center" wrapText="1"/>
    </xf>
    <xf numFmtId="0" fontId="24" fillId="0" borderId="79" xfId="3" applyFont="1" applyBorder="1" applyAlignment="1">
      <alignment horizontal="center" vertical="center" wrapText="1"/>
    </xf>
    <xf numFmtId="2" fontId="24" fillId="0" borderId="79" xfId="0" applyNumberFormat="1" applyFont="1" applyBorder="1" applyAlignment="1">
      <alignment horizontal="center" vertical="center" wrapText="1"/>
    </xf>
    <xf numFmtId="1" fontId="24" fillId="0" borderId="80" xfId="0" applyNumberFormat="1" applyFont="1" applyBorder="1" applyAlignment="1">
      <alignment horizontal="center" vertical="center"/>
    </xf>
    <xf numFmtId="1" fontId="24" fillId="0" borderId="81" xfId="0" applyNumberFormat="1" applyFont="1" applyBorder="1" applyAlignment="1">
      <alignment horizontal="center" vertical="center"/>
    </xf>
    <xf numFmtId="0" fontId="10" fillId="0" borderId="0" xfId="0" applyFont="1" applyAlignment="1">
      <alignment horizontal="center" vertical="center" wrapText="1"/>
    </xf>
    <xf numFmtId="0" fontId="8" fillId="0" borderId="0" xfId="4" applyFont="1"/>
    <xf numFmtId="1" fontId="5" fillId="0" borderId="0" xfId="0" applyNumberFormat="1" applyFont="1" applyAlignment="1">
      <alignment horizontal="right" vertical="center" wrapText="1"/>
    </xf>
    <xf numFmtId="0" fontId="5" fillId="0" borderId="0" xfId="0" applyFont="1" applyAlignment="1">
      <alignment horizontal="right" vertical="center" wrapText="1"/>
    </xf>
    <xf numFmtId="2" fontId="5" fillId="0" borderId="0" xfId="0" applyNumberFormat="1" applyFont="1"/>
    <xf numFmtId="0" fontId="5" fillId="0" borderId="0" xfId="0" applyFont="1" applyAlignment="1">
      <alignment horizontal="justify" vertical="center" wrapText="1"/>
    </xf>
    <xf numFmtId="0" fontId="6"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6" fillId="0" borderId="0" xfId="0" applyFont="1" applyAlignment="1">
      <alignment wrapText="1"/>
    </xf>
    <xf numFmtId="0" fontId="7" fillId="0" borderId="0" xfId="0" applyFont="1" applyAlignment="1">
      <alignment horizontal="justify" vertical="center" wrapText="1"/>
    </xf>
    <xf numFmtId="0" fontId="7" fillId="0" borderId="0" xfId="0" applyFont="1" applyAlignment="1">
      <alignment wrapText="1"/>
    </xf>
    <xf numFmtId="0" fontId="10" fillId="3" borderId="1" xfId="2" applyFont="1" applyFill="1" applyBorder="1" applyAlignment="1">
      <alignment horizontal="left"/>
    </xf>
    <xf numFmtId="0" fontId="10" fillId="3" borderId="2" xfId="2" applyFont="1" applyFill="1" applyBorder="1" applyAlignment="1">
      <alignment horizontal="left"/>
    </xf>
    <xf numFmtId="0" fontId="10" fillId="3" borderId="3" xfId="2" applyFont="1" applyFill="1" applyBorder="1" applyAlignment="1">
      <alignment horizontal="left"/>
    </xf>
    <xf numFmtId="1" fontId="11" fillId="0" borderId="9" xfId="2" applyNumberFormat="1" applyFont="1" applyBorder="1" applyAlignment="1">
      <alignment horizontal="right" wrapText="1"/>
    </xf>
    <xf numFmtId="0" fontId="4" fillId="0" borderId="10" xfId="0" applyFont="1" applyBorder="1" applyAlignment="1">
      <alignment horizontal="right" wrapText="1"/>
    </xf>
    <xf numFmtId="0" fontId="7" fillId="0" borderId="0" xfId="0" applyFont="1" applyAlignment="1">
      <alignment horizontal="left"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3" fillId="0" borderId="0" xfId="0" applyFont="1" applyAlignment="1">
      <alignment horizontal="center" vertical="center" wrapText="1"/>
    </xf>
    <xf numFmtId="1" fontId="7" fillId="0" borderId="9" xfId="2" applyNumberFormat="1" applyFont="1" applyBorder="1" applyAlignment="1">
      <alignment horizontal="right" wrapText="1"/>
    </xf>
    <xf numFmtId="0" fontId="3" fillId="0" borderId="10" xfId="0" applyFont="1" applyBorder="1" applyAlignment="1">
      <alignment horizontal="right" wrapText="1"/>
    </xf>
    <xf numFmtId="0" fontId="11" fillId="4" borderId="13" xfId="1" applyFont="1" applyFill="1" applyBorder="1" applyAlignment="1">
      <alignment horizontal="left" vertical="top" wrapText="1"/>
    </xf>
    <xf numFmtId="0" fontId="11" fillId="4" borderId="14" xfId="1" applyFont="1" applyFill="1" applyBorder="1" applyAlignment="1">
      <alignment horizontal="left" vertical="top" wrapText="1"/>
    </xf>
    <xf numFmtId="0" fontId="11" fillId="4" borderId="15" xfId="1" applyFont="1" applyFill="1" applyBorder="1" applyAlignment="1">
      <alignment horizontal="left" vertical="top" wrapText="1"/>
    </xf>
    <xf numFmtId="0" fontId="11" fillId="0" borderId="20" xfId="1" applyFont="1" applyBorder="1" applyAlignment="1">
      <alignment horizontal="center" vertical="center" wrapText="1"/>
    </xf>
    <xf numFmtId="0" fontId="11" fillId="0" borderId="25"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1" xfId="1" applyFont="1" applyBorder="1" applyAlignment="1">
      <alignment horizontal="center" vertical="center" wrapText="1"/>
    </xf>
    <xf numFmtId="0" fontId="11" fillId="0" borderId="26" xfId="1" applyFont="1" applyBorder="1" applyAlignment="1">
      <alignment horizontal="center" vertical="center" wrapText="1"/>
    </xf>
    <xf numFmtId="0" fontId="11" fillId="0" borderId="29"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7" xfId="1" applyFont="1" applyBorder="1" applyAlignment="1">
      <alignment horizontal="center" vertical="center" wrapText="1"/>
    </xf>
    <xf numFmtId="0" fontId="10" fillId="5" borderId="13" xfId="3" applyFont="1" applyFill="1" applyBorder="1" applyAlignment="1">
      <alignment vertical="top" wrapText="1"/>
    </xf>
    <xf numFmtId="0" fontId="10" fillId="5" borderId="14" xfId="3" applyFont="1" applyFill="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10" fillId="0" borderId="34" xfId="3" applyFont="1" applyBorder="1" applyAlignment="1">
      <alignment horizontal="center" vertical="center" wrapText="1"/>
    </xf>
    <xf numFmtId="0" fontId="10" fillId="0" borderId="25"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23" xfId="3" applyFont="1" applyBorder="1" applyAlignment="1">
      <alignment horizontal="center" vertical="center" wrapText="1"/>
    </xf>
    <xf numFmtId="0" fontId="10" fillId="0" borderId="26" xfId="3" applyFont="1" applyBorder="1" applyAlignment="1">
      <alignment horizontal="center" vertical="center" wrapText="1"/>
    </xf>
    <xf numFmtId="0" fontId="10" fillId="0" borderId="29"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37" xfId="3" applyFont="1" applyBorder="1" applyAlignment="1">
      <alignment horizontal="center" vertical="center" wrapText="1"/>
    </xf>
    <xf numFmtId="0" fontId="11" fillId="3" borderId="54"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11" fillId="3" borderId="56" xfId="0" applyFont="1" applyFill="1" applyBorder="1" applyAlignment="1">
      <alignment horizontal="left" vertical="center" wrapText="1"/>
    </xf>
    <xf numFmtId="0" fontId="11" fillId="0" borderId="5" xfId="0" applyFont="1" applyBorder="1" applyAlignment="1">
      <alignment horizontal="center" vertical="center"/>
    </xf>
    <xf numFmtId="0" fontId="11" fillId="0" borderId="5" xfId="0" applyFont="1" applyBorder="1" applyAlignment="1">
      <alignment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6" xfId="0" applyFont="1" applyBorder="1" applyAlignment="1">
      <alignment horizontal="center" vertical="center"/>
    </xf>
    <xf numFmtId="0" fontId="11" fillId="3" borderId="54" xfId="0" applyFont="1" applyFill="1" applyBorder="1" applyAlignment="1">
      <alignment horizontal="left" wrapText="1"/>
    </xf>
    <xf numFmtId="0" fontId="11" fillId="3" borderId="55" xfId="0" applyFont="1" applyFill="1" applyBorder="1" applyAlignment="1">
      <alignment horizontal="left" wrapText="1"/>
    </xf>
    <xf numFmtId="0" fontId="11" fillId="3" borderId="56" xfId="0" applyFont="1" applyFill="1" applyBorder="1" applyAlignment="1">
      <alignment horizontal="left" wrapText="1"/>
    </xf>
    <xf numFmtId="0" fontId="11" fillId="0" borderId="62" xfId="0" applyFont="1" applyBorder="1" applyAlignment="1">
      <alignment horizontal="left"/>
    </xf>
    <xf numFmtId="0" fontId="11" fillId="0" borderId="63" xfId="0" applyFont="1" applyBorder="1" applyAlignment="1">
      <alignment horizontal="left"/>
    </xf>
    <xf numFmtId="0" fontId="20" fillId="5" borderId="54" xfId="0" applyFont="1" applyFill="1" applyBorder="1" applyAlignment="1">
      <alignment horizontal="left" vertical="center" wrapText="1"/>
    </xf>
    <xf numFmtId="0" fontId="20" fillId="5" borderId="55" xfId="0" applyFont="1" applyFill="1" applyBorder="1" applyAlignment="1">
      <alignment horizontal="left" vertical="center" wrapText="1"/>
    </xf>
    <xf numFmtId="0" fontId="20" fillId="5" borderId="56" xfId="0" applyFont="1" applyFill="1" applyBorder="1" applyAlignment="1">
      <alignment horizontal="left"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28" xfId="0" applyFont="1" applyBorder="1" applyAlignment="1">
      <alignment horizontal="center" vertical="center" wrapText="1"/>
    </xf>
    <xf numFmtId="0" fontId="22" fillId="0" borderId="0" xfId="0" applyFont="1" applyAlignment="1">
      <alignment horizontal="left" vertical="top" wrapText="1"/>
    </xf>
    <xf numFmtId="0" fontId="23" fillId="0" borderId="0" xfId="0" applyFont="1" applyAlignment="1">
      <alignment horizontal="left" vertical="top" wrapText="1"/>
    </xf>
    <xf numFmtId="0" fontId="20" fillId="5" borderId="54" xfId="0" applyFont="1" applyFill="1" applyBorder="1" applyAlignment="1">
      <alignment vertical="center" wrapText="1"/>
    </xf>
    <xf numFmtId="0" fontId="20" fillId="5" borderId="55" xfId="0" applyFont="1" applyFill="1" applyBorder="1" applyAlignment="1">
      <alignment vertical="center" wrapText="1"/>
    </xf>
    <xf numFmtId="0" fontId="20" fillId="5" borderId="56" xfId="0" applyFont="1" applyFill="1" applyBorder="1" applyAlignment="1">
      <alignment vertical="center" wrapText="1"/>
    </xf>
    <xf numFmtId="0" fontId="24" fillId="5" borderId="13"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4" fillId="0" borderId="34"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7" xfId="0" applyFont="1" applyBorder="1" applyAlignment="1">
      <alignment horizontal="center" vertical="center" wrapText="1"/>
    </xf>
  </cellXfs>
  <cellStyles count="5">
    <cellStyle name="Normal" xfId="0" builtinId="0"/>
    <cellStyle name="Normal 3 2" xfId="4" xr:uid="{C0F9227C-CBBB-4898-9FEF-9DC5CAF2D426}"/>
    <cellStyle name="Normal 4" xfId="1" xr:uid="{1D0E0C91-AC61-44A3-88CF-9DBD34156B22}"/>
    <cellStyle name="Normal 6 2" xfId="2" xr:uid="{E945DC42-2AA5-4DA2-8FC9-F8C8C54FBF41}"/>
    <cellStyle name="Normal_KeyCentreCalcs" xfId="3" xr:uid="{B576D038-D99F-48DE-AF95-458BA3B7A6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Wigan Key Centre Inbound Vehicle Counts</a:t>
            </a:r>
          </a:p>
        </c:rich>
      </c:tx>
      <c:overlay val="0"/>
    </c:title>
    <c:autoTitleDeleted val="0"/>
    <c:plotArea>
      <c:layout>
        <c:manualLayout>
          <c:layoutTarget val="inner"/>
          <c:xMode val="edge"/>
          <c:yMode val="edge"/>
          <c:x val="9.6991420848513338E-2"/>
          <c:y val="0.10971979602714492"/>
          <c:w val="0.7810730981461963"/>
          <c:h val="0.75343109838676159"/>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'Table 17 Wigan KC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17 Wigan KC Trend'!$I$3:$I$25</c:f>
              <c:numCache>
                <c:formatCode>0</c:formatCode>
                <c:ptCount val="23"/>
                <c:pt idx="0">
                  <c:v>3546</c:v>
                </c:pt>
                <c:pt idx="3">
                  <c:v>3197</c:v>
                </c:pt>
                <c:pt idx="6">
                  <c:v>3552</c:v>
                </c:pt>
                <c:pt idx="9">
                  <c:v>3068</c:v>
                </c:pt>
                <c:pt idx="12">
                  <c:v>3212</c:v>
                </c:pt>
                <c:pt idx="13">
                  <c:v>2990</c:v>
                </c:pt>
                <c:pt idx="14">
                  <c:v>3136</c:v>
                </c:pt>
                <c:pt idx="15">
                  <c:v>2891</c:v>
                </c:pt>
                <c:pt idx="16">
                  <c:v>3000</c:v>
                </c:pt>
                <c:pt idx="17">
                  <c:v>2854</c:v>
                </c:pt>
                <c:pt idx="18">
                  <c:v>3095</c:v>
                </c:pt>
                <c:pt idx="19">
                  <c:v>3063</c:v>
                </c:pt>
                <c:pt idx="20">
                  <c:v>2917</c:v>
                </c:pt>
                <c:pt idx="21">
                  <c:v>2935</c:v>
                </c:pt>
                <c:pt idx="22">
                  <c:v>2907</c:v>
                </c:pt>
              </c:numCache>
            </c:numRef>
          </c:val>
          <c:extLst>
            <c:ext xmlns:c16="http://schemas.microsoft.com/office/drawing/2014/chart" uri="{C3380CC4-5D6E-409C-BE32-E72D297353CC}">
              <c16:uniqueId val="{00000000-C680-460C-91A3-E1C57850C9F6}"/>
            </c:ext>
          </c:extLst>
        </c:ser>
        <c:ser>
          <c:idx val="1"/>
          <c:order val="1"/>
          <c:tx>
            <c:v>1000-1200</c:v>
          </c:tx>
          <c:spPr>
            <a:solidFill>
              <a:schemeClr val="tx1"/>
            </a:solidFill>
            <a:ln w="25400" cap="flat" cmpd="sng" algn="ctr">
              <a:noFill/>
              <a:prstDash val="solid"/>
            </a:ln>
            <a:effectLst/>
          </c:spPr>
          <c:invertIfNegative val="0"/>
          <c:cat>
            <c:numRef>
              <c:f>'Table 17 Wigan KC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17 Wigan KC Trend'!$R$3:$R$25</c:f>
              <c:numCache>
                <c:formatCode>0</c:formatCode>
                <c:ptCount val="23"/>
                <c:pt idx="0">
                  <c:v>3868</c:v>
                </c:pt>
                <c:pt idx="3">
                  <c:v>3272</c:v>
                </c:pt>
                <c:pt idx="6">
                  <c:v>3418</c:v>
                </c:pt>
                <c:pt idx="9">
                  <c:v>3105</c:v>
                </c:pt>
                <c:pt idx="12">
                  <c:v>3110</c:v>
                </c:pt>
                <c:pt idx="13">
                  <c:v>2873</c:v>
                </c:pt>
                <c:pt idx="14">
                  <c:v>2931</c:v>
                </c:pt>
                <c:pt idx="15">
                  <c:v>2786</c:v>
                </c:pt>
                <c:pt idx="16">
                  <c:v>2707</c:v>
                </c:pt>
                <c:pt idx="17">
                  <c:v>2774</c:v>
                </c:pt>
                <c:pt idx="18">
                  <c:v>2832</c:v>
                </c:pt>
                <c:pt idx="19">
                  <c:v>2958</c:v>
                </c:pt>
                <c:pt idx="20">
                  <c:v>2806</c:v>
                </c:pt>
                <c:pt idx="21">
                  <c:v>2895</c:v>
                </c:pt>
                <c:pt idx="22">
                  <c:v>2730</c:v>
                </c:pt>
              </c:numCache>
            </c:numRef>
          </c:val>
          <c:extLst>
            <c:ext xmlns:c16="http://schemas.microsoft.com/office/drawing/2014/chart" uri="{C3380CC4-5D6E-409C-BE32-E72D297353CC}">
              <c16:uniqueId val="{00000001-C680-460C-91A3-E1C57850C9F6}"/>
            </c:ext>
          </c:extLst>
        </c:ser>
        <c:ser>
          <c:idx val="2"/>
          <c:order val="2"/>
          <c:tx>
            <c:v>1600-1800</c:v>
          </c:tx>
          <c:spPr>
            <a:solidFill>
              <a:srgbClr val="FFC000"/>
            </a:solidFill>
            <a:ln w="25400" cap="flat" cmpd="sng" algn="ctr">
              <a:noFill/>
              <a:prstDash val="solid"/>
            </a:ln>
            <a:effectLst/>
          </c:spPr>
          <c:invertIfNegative val="0"/>
          <c:cat>
            <c:numRef>
              <c:f>'Table 17 Wigan KC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pt idx="22">
                  <c:v>2019</c:v>
                </c:pt>
              </c:numCache>
            </c:numRef>
          </c:cat>
          <c:val>
            <c:numRef>
              <c:f>'Table 17 Wigan KC Trend'!$I$27:$I$49</c:f>
              <c:numCache>
                <c:formatCode>0</c:formatCode>
                <c:ptCount val="23"/>
                <c:pt idx="0">
                  <c:v>2764</c:v>
                </c:pt>
                <c:pt idx="3">
                  <c:v>2416</c:v>
                </c:pt>
                <c:pt idx="6">
                  <c:v>2758</c:v>
                </c:pt>
                <c:pt idx="9">
                  <c:v>2341</c:v>
                </c:pt>
                <c:pt idx="12">
                  <c:v>2256</c:v>
                </c:pt>
                <c:pt idx="13">
                  <c:v>2181</c:v>
                </c:pt>
                <c:pt idx="14">
                  <c:v>2295</c:v>
                </c:pt>
                <c:pt idx="15">
                  <c:v>1868</c:v>
                </c:pt>
                <c:pt idx="16">
                  <c:v>1849</c:v>
                </c:pt>
                <c:pt idx="17">
                  <c:v>1958</c:v>
                </c:pt>
                <c:pt idx="18">
                  <c:v>2216</c:v>
                </c:pt>
                <c:pt idx="19">
                  <c:v>2086</c:v>
                </c:pt>
                <c:pt idx="20">
                  <c:v>2033</c:v>
                </c:pt>
                <c:pt idx="21">
                  <c:v>2077</c:v>
                </c:pt>
                <c:pt idx="22">
                  <c:v>2041</c:v>
                </c:pt>
              </c:numCache>
            </c:numRef>
          </c:val>
          <c:extLst>
            <c:ext xmlns:c16="http://schemas.microsoft.com/office/drawing/2014/chart" uri="{C3380CC4-5D6E-409C-BE32-E72D297353CC}">
              <c16:uniqueId val="{00000002-C680-460C-91A3-E1C57850C9F6}"/>
            </c:ext>
          </c:extLst>
        </c:ser>
        <c:dLbls>
          <c:showLegendKey val="0"/>
          <c:showVal val="0"/>
          <c:showCatName val="0"/>
          <c:showSerName val="0"/>
          <c:showPercent val="0"/>
          <c:showBubbleSize val="0"/>
        </c:dLbls>
        <c:gapWidth val="150"/>
        <c:axId val="439871408"/>
        <c:axId val="439872584"/>
      </c:barChart>
      <c:catAx>
        <c:axId val="439871408"/>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layout>
            <c:manualLayout>
              <c:xMode val="edge"/>
              <c:yMode val="edge"/>
              <c:x val="0.44964400929597409"/>
              <c:y val="0.94933500284941441"/>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2584"/>
        <c:crosses val="autoZero"/>
        <c:auto val="1"/>
        <c:lblAlgn val="ctr"/>
        <c:lblOffset val="100"/>
        <c:noMultiLvlLbl val="0"/>
      </c:catAx>
      <c:valAx>
        <c:axId val="439872584"/>
        <c:scaling>
          <c:orientation val="minMax"/>
          <c:max val="40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502001390637616E-3"/>
              <c:y val="0.44444043118463405"/>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408"/>
        <c:crosses val="autoZero"/>
        <c:crossBetween val="between"/>
      </c:valAx>
    </c:plotArea>
    <c:legend>
      <c:legendPos val="r"/>
      <c:layout>
        <c:manualLayout>
          <c:xMode val="edge"/>
          <c:yMode val="edge"/>
          <c:x val="0.88925686651373315"/>
          <c:y val="0.46597670257660745"/>
          <c:w val="7.9220162440324884E-2"/>
          <c:h val="0.24718508630955027"/>
        </c:manualLayout>
      </c:layout>
      <c:overlay val="0"/>
      <c:spPr>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n-GB"/>
              <a:t>Robin Park Key Centre Inbound Vehicle Counts</a:t>
            </a:r>
          </a:p>
        </c:rich>
      </c:tx>
      <c:layout>
        <c:manualLayout>
          <c:xMode val="edge"/>
          <c:yMode val="edge"/>
          <c:x val="0.1783183856502242"/>
          <c:y val="0"/>
        </c:manualLayout>
      </c:layout>
      <c:overlay val="0"/>
    </c:title>
    <c:autoTitleDeleted val="0"/>
    <c:plotArea>
      <c:layout>
        <c:manualLayout>
          <c:layoutTarget val="inner"/>
          <c:xMode val="edge"/>
          <c:yMode val="edge"/>
          <c:x val="0.11191501718730958"/>
          <c:y val="9.282283790468307E-2"/>
          <c:w val="0.72537684982360284"/>
          <c:h val="0.74761454463749621"/>
        </c:manualLayout>
      </c:layout>
      <c:barChart>
        <c:barDir val="col"/>
        <c:grouping val="clustered"/>
        <c:varyColors val="0"/>
        <c:ser>
          <c:idx val="0"/>
          <c:order val="0"/>
          <c:tx>
            <c:v>0730 -0930</c:v>
          </c:tx>
          <c:spPr>
            <a:solidFill>
              <a:srgbClr val="00B0F0"/>
            </a:solidFill>
            <a:ln w="38100" cap="flat" cmpd="sng" algn="ctr">
              <a:noFill/>
              <a:prstDash val="solid"/>
            </a:ln>
            <a:effectLst/>
          </c:spPr>
          <c:invertIfNegative val="0"/>
          <c:cat>
            <c:numRef>
              <c:f>'Tab 18 RobinPk TrafficTrend'!$B$4:$B$18</c:f>
              <c:numCache>
                <c:formatCode>General</c:formatCode>
                <c:ptCount val="15"/>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'Tab 18 RobinPk TrafficTrend'!$I$4:$I$18</c:f>
              <c:numCache>
                <c:formatCode>General</c:formatCode>
                <c:ptCount val="15"/>
                <c:pt idx="0">
                  <c:v>551</c:v>
                </c:pt>
                <c:pt idx="1">
                  <c:v>802</c:v>
                </c:pt>
                <c:pt idx="2">
                  <c:v>1068</c:v>
                </c:pt>
                <c:pt idx="3">
                  <c:v>1122</c:v>
                </c:pt>
                <c:pt idx="4">
                  <c:v>1298</c:v>
                </c:pt>
                <c:pt idx="5">
                  <c:v>1173</c:v>
                </c:pt>
                <c:pt idx="6">
                  <c:v>1381</c:v>
                </c:pt>
                <c:pt idx="7">
                  <c:v>1600</c:v>
                </c:pt>
                <c:pt idx="8">
                  <c:v>1277</c:v>
                </c:pt>
                <c:pt idx="9">
                  <c:v>1365</c:v>
                </c:pt>
                <c:pt idx="10">
                  <c:v>1331</c:v>
                </c:pt>
                <c:pt idx="11">
                  <c:v>1395</c:v>
                </c:pt>
                <c:pt idx="12">
                  <c:v>1538</c:v>
                </c:pt>
                <c:pt idx="13">
                  <c:v>1428</c:v>
                </c:pt>
                <c:pt idx="14" formatCode="0">
                  <c:v>1634</c:v>
                </c:pt>
              </c:numCache>
            </c:numRef>
          </c:val>
          <c:extLst>
            <c:ext xmlns:c16="http://schemas.microsoft.com/office/drawing/2014/chart" uri="{C3380CC4-5D6E-409C-BE32-E72D297353CC}">
              <c16:uniqueId val="{00000000-F5B6-43BA-BB1F-B9020CDFB218}"/>
            </c:ext>
          </c:extLst>
        </c:ser>
        <c:ser>
          <c:idx val="1"/>
          <c:order val="1"/>
          <c:tx>
            <c:v>1000-1200</c:v>
          </c:tx>
          <c:spPr>
            <a:solidFill>
              <a:schemeClr val="tx1"/>
            </a:solidFill>
            <a:ln w="38100" cap="flat" cmpd="sng" algn="ctr">
              <a:noFill/>
              <a:prstDash val="solid"/>
            </a:ln>
            <a:effectLst/>
          </c:spPr>
          <c:invertIfNegative val="0"/>
          <c:cat>
            <c:numRef>
              <c:f>'Tab 18 RobinPk TrafficTrend'!$B$4:$B$18</c:f>
              <c:numCache>
                <c:formatCode>General</c:formatCode>
                <c:ptCount val="15"/>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'Tab 18 RobinPk TrafficTrend'!$R$4:$R$18</c:f>
              <c:numCache>
                <c:formatCode>General</c:formatCode>
                <c:ptCount val="15"/>
                <c:pt idx="0">
                  <c:v>1190</c:v>
                </c:pt>
                <c:pt idx="1">
                  <c:v>1845</c:v>
                </c:pt>
                <c:pt idx="2">
                  <c:v>2036</c:v>
                </c:pt>
                <c:pt idx="3">
                  <c:v>2276</c:v>
                </c:pt>
                <c:pt idx="4">
                  <c:v>2318</c:v>
                </c:pt>
                <c:pt idx="5">
                  <c:v>2314</c:v>
                </c:pt>
                <c:pt idx="6">
                  <c:v>2231</c:v>
                </c:pt>
                <c:pt idx="7">
                  <c:v>2537</c:v>
                </c:pt>
                <c:pt idx="8">
                  <c:v>1953</c:v>
                </c:pt>
                <c:pt idx="9">
                  <c:v>2451</c:v>
                </c:pt>
                <c:pt idx="10">
                  <c:v>2396</c:v>
                </c:pt>
                <c:pt idx="11">
                  <c:v>2541</c:v>
                </c:pt>
                <c:pt idx="12">
                  <c:v>2603</c:v>
                </c:pt>
                <c:pt idx="13">
                  <c:v>2748</c:v>
                </c:pt>
                <c:pt idx="14">
                  <c:v>2656</c:v>
                </c:pt>
              </c:numCache>
            </c:numRef>
          </c:val>
          <c:extLst>
            <c:ext xmlns:c16="http://schemas.microsoft.com/office/drawing/2014/chart" uri="{C3380CC4-5D6E-409C-BE32-E72D297353CC}">
              <c16:uniqueId val="{00000001-F5B6-43BA-BB1F-B9020CDFB218}"/>
            </c:ext>
          </c:extLst>
        </c:ser>
        <c:ser>
          <c:idx val="2"/>
          <c:order val="2"/>
          <c:tx>
            <c:v>1600-1800</c:v>
          </c:tx>
          <c:spPr>
            <a:solidFill>
              <a:srgbClr val="FFC000"/>
            </a:solidFill>
            <a:ln w="38100">
              <a:noFill/>
            </a:ln>
          </c:spPr>
          <c:invertIfNegative val="0"/>
          <c:cat>
            <c:numRef>
              <c:f>'Tab 18 RobinPk TrafficTrend'!$B$4:$B$18</c:f>
              <c:numCache>
                <c:formatCode>General</c:formatCode>
                <c:ptCount val="15"/>
                <c:pt idx="0">
                  <c:v>1997</c:v>
                </c:pt>
                <c:pt idx="1">
                  <c:v>2000</c:v>
                </c:pt>
                <c:pt idx="2">
                  <c:v>2003</c:v>
                </c:pt>
                <c:pt idx="3">
                  <c:v>2006</c:v>
                </c:pt>
                <c:pt idx="4">
                  <c:v>2009</c:v>
                </c:pt>
                <c:pt idx="5">
                  <c:v>2010</c:v>
                </c:pt>
                <c:pt idx="6">
                  <c:v>2011</c:v>
                </c:pt>
                <c:pt idx="7">
                  <c:v>2012</c:v>
                </c:pt>
                <c:pt idx="8">
                  <c:v>2013</c:v>
                </c:pt>
                <c:pt idx="9">
                  <c:v>2014</c:v>
                </c:pt>
                <c:pt idx="10">
                  <c:v>2015</c:v>
                </c:pt>
                <c:pt idx="11">
                  <c:v>2016</c:v>
                </c:pt>
                <c:pt idx="12">
                  <c:v>2017</c:v>
                </c:pt>
                <c:pt idx="13">
                  <c:v>2018</c:v>
                </c:pt>
                <c:pt idx="14">
                  <c:v>2019</c:v>
                </c:pt>
              </c:numCache>
            </c:numRef>
          </c:cat>
          <c:val>
            <c:numRef>
              <c:f>'Tab 18 RobinPk TrafficTrend'!$I$20:$I$34</c:f>
              <c:numCache>
                <c:formatCode>General</c:formatCode>
                <c:ptCount val="15"/>
                <c:pt idx="0">
                  <c:v>1343</c:v>
                </c:pt>
                <c:pt idx="1">
                  <c:v>1786</c:v>
                </c:pt>
                <c:pt idx="2">
                  <c:v>2215</c:v>
                </c:pt>
                <c:pt idx="3">
                  <c:v>2204</c:v>
                </c:pt>
                <c:pt idx="4">
                  <c:v>2423</c:v>
                </c:pt>
                <c:pt idx="5">
                  <c:v>2258</c:v>
                </c:pt>
                <c:pt idx="6">
                  <c:v>2370</c:v>
                </c:pt>
                <c:pt idx="7">
                  <c:v>2465</c:v>
                </c:pt>
                <c:pt idx="8">
                  <c:v>2348</c:v>
                </c:pt>
                <c:pt idx="9">
                  <c:v>2449</c:v>
                </c:pt>
                <c:pt idx="10">
                  <c:v>2503</c:v>
                </c:pt>
                <c:pt idx="11">
                  <c:v>2527</c:v>
                </c:pt>
                <c:pt idx="12">
                  <c:v>2688</c:v>
                </c:pt>
                <c:pt idx="13">
                  <c:v>2827</c:v>
                </c:pt>
                <c:pt idx="14">
                  <c:v>2785</c:v>
                </c:pt>
              </c:numCache>
            </c:numRef>
          </c:val>
          <c:extLst>
            <c:ext xmlns:c16="http://schemas.microsoft.com/office/drawing/2014/chart" uri="{C3380CC4-5D6E-409C-BE32-E72D297353CC}">
              <c16:uniqueId val="{00000002-F5B6-43BA-BB1F-B9020CDFB218}"/>
            </c:ext>
          </c:extLst>
        </c:ser>
        <c:dLbls>
          <c:showLegendKey val="0"/>
          <c:showVal val="0"/>
          <c:showCatName val="0"/>
          <c:showSerName val="0"/>
          <c:showPercent val="0"/>
          <c:showBubbleSize val="0"/>
        </c:dLbls>
        <c:gapWidth val="150"/>
        <c:axId val="439869840"/>
        <c:axId val="439874152"/>
      </c:barChart>
      <c:catAx>
        <c:axId val="439869840"/>
        <c:scaling>
          <c:orientation val="minMax"/>
        </c:scaling>
        <c:delete val="0"/>
        <c:axPos val="b"/>
        <c:title>
          <c:tx>
            <c:rich>
              <a:bodyPr/>
              <a:lstStyle/>
              <a:p>
                <a:pPr>
                  <a:defRPr sz="1100" b="1" i="0" u="none" strike="noStrike" baseline="0">
                    <a:solidFill>
                      <a:srgbClr val="000000"/>
                    </a:solidFill>
                    <a:latin typeface="Calibri"/>
                    <a:ea typeface="Calibri"/>
                    <a:cs typeface="Calibri"/>
                  </a:defRPr>
                </a:pPr>
                <a:r>
                  <a:rPr lang="en-GB"/>
                  <a:t>Year</a:t>
                </a:r>
              </a:p>
            </c:rich>
          </c:tx>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4152"/>
        <c:crosses val="autoZero"/>
        <c:auto val="1"/>
        <c:lblAlgn val="ctr"/>
        <c:lblOffset val="100"/>
        <c:noMultiLvlLbl val="0"/>
      </c:catAx>
      <c:valAx>
        <c:axId val="439874152"/>
        <c:scaling>
          <c:orientation val="minMax"/>
          <c:max val="450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9740164058440064E-3"/>
              <c:y val="0.43857563644951852"/>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69840"/>
        <c:crosses val="autoZero"/>
        <c:crossBetween val="between"/>
      </c:valAx>
    </c:plotArea>
    <c:legend>
      <c:legendPos val="r"/>
      <c:layout>
        <c:manualLayout>
          <c:xMode val="edge"/>
          <c:yMode val="edge"/>
          <c:x val="0.85237650506691143"/>
          <c:y val="0.35246638886759474"/>
          <c:w val="0.13483175029130326"/>
          <c:h val="0.26377590453927902"/>
        </c:manualLayout>
      </c:layout>
      <c:overlay val="0"/>
      <c:spPr>
        <a:ln w="0">
          <a:solidFill>
            <a:schemeClr val="dk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dPt>
            <c:idx val="0"/>
            <c:invertIfNegative val="0"/>
            <c:bubble3D val="0"/>
            <c:spPr>
              <a:solidFill>
                <a:srgbClr val="00B0F0"/>
              </a:solidFill>
              <a:ln>
                <a:solidFill>
                  <a:schemeClr val="tx1"/>
                </a:solidFill>
              </a:ln>
            </c:spPr>
            <c:extLst>
              <c:ext xmlns:c16="http://schemas.microsoft.com/office/drawing/2014/chart" uri="{C3380CC4-5D6E-409C-BE32-E72D297353CC}">
                <c16:uniqueId val="{00000001-53B4-4BF4-8065-3F02714A3DC2}"/>
              </c:ext>
            </c:extLst>
          </c:dPt>
          <c:cat>
            <c:numRef>
              <c:f>'Table  26 KC Car&amp;Non-carTrips '!$B$3:$B$19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'!$C$3:$C$19</c:f>
              <c:numCache>
                <c:formatCode>0</c:formatCode>
                <c:ptCount val="17"/>
                <c:pt idx="0">
                  <c:v>3798</c:v>
                </c:pt>
                <c:pt idx="3">
                  <c:v>3623</c:v>
                </c:pt>
                <c:pt idx="6">
                  <c:v>3626.45</c:v>
                </c:pt>
                <c:pt idx="7">
                  <c:v>3440.16</c:v>
                </c:pt>
                <c:pt idx="8">
                  <c:v>3542.1099999999997</c:v>
                </c:pt>
                <c:pt idx="9">
                  <c:v>3256.1099999999997</c:v>
                </c:pt>
                <c:pt idx="10">
                  <c:v>3490.56</c:v>
                </c:pt>
                <c:pt idx="11">
                  <c:v>3221.98</c:v>
                </c:pt>
                <c:pt idx="12">
                  <c:v>3559.8231901059612</c:v>
                </c:pt>
                <c:pt idx="13">
                  <c:v>3561.9341812158268</c:v>
                </c:pt>
                <c:pt idx="14">
                  <c:v>3338.8912287101193</c:v>
                </c:pt>
                <c:pt idx="15">
                  <c:v>3575.2075858223407</c:v>
                </c:pt>
                <c:pt idx="16">
                  <c:v>3439.990735343044</c:v>
                </c:pt>
              </c:numCache>
            </c:numRef>
          </c:val>
          <c:extLst>
            <c:ext xmlns:c16="http://schemas.microsoft.com/office/drawing/2014/chart" uri="{C3380CC4-5D6E-409C-BE32-E72D297353CC}">
              <c16:uniqueId val="{00000002-53B4-4BF4-8065-3F02714A3DC2}"/>
            </c:ext>
          </c:extLst>
        </c:ser>
        <c:ser>
          <c:idx val="1"/>
          <c:order val="1"/>
          <c:tx>
            <c:v>Bus</c:v>
          </c:tx>
          <c:spPr>
            <a:solidFill>
              <a:srgbClr val="FFFF00"/>
            </a:solidFill>
            <a:ln>
              <a:solidFill>
                <a:schemeClr val="tx1"/>
              </a:solidFill>
            </a:ln>
          </c:spPr>
          <c:invertIfNegative val="0"/>
          <c:cat>
            <c:numRef>
              <c:f>'Table  26 KC Car&amp;Non-carTrips '!$B$3:$B$19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'!$D$3:$D$19</c:f>
              <c:numCache>
                <c:formatCode>0</c:formatCode>
                <c:ptCount val="17"/>
                <c:pt idx="0">
                  <c:v>1364</c:v>
                </c:pt>
                <c:pt idx="3">
                  <c:v>1787</c:v>
                </c:pt>
                <c:pt idx="6">
                  <c:v>1935.9565952996186</c:v>
                </c:pt>
                <c:pt idx="7">
                  <c:v>1889.3689938771802</c:v>
                </c:pt>
                <c:pt idx="8">
                  <c:v>2352.6769365015434</c:v>
                </c:pt>
                <c:pt idx="9">
                  <c:v>1685.1038251366119</c:v>
                </c:pt>
                <c:pt idx="10">
                  <c:v>2137.8302411873838</c:v>
                </c:pt>
                <c:pt idx="11">
                  <c:v>2124.9840425531916</c:v>
                </c:pt>
                <c:pt idx="12">
                  <c:v>2029.7391304347825</c:v>
                </c:pt>
                <c:pt idx="13">
                  <c:v>1769.316129032258</c:v>
                </c:pt>
                <c:pt idx="14">
                  <c:v>2020.6144578313254</c:v>
                </c:pt>
                <c:pt idx="15">
                  <c:v>2145.1973684210525</c:v>
                </c:pt>
                <c:pt idx="16">
                  <c:v>2100.7372262773724</c:v>
                </c:pt>
              </c:numCache>
            </c:numRef>
          </c:val>
          <c:extLst>
            <c:ext xmlns:c16="http://schemas.microsoft.com/office/drawing/2014/chart" uri="{C3380CC4-5D6E-409C-BE32-E72D297353CC}">
              <c16:uniqueId val="{00000003-53B4-4BF4-8065-3F02714A3DC2}"/>
            </c:ext>
          </c:extLst>
        </c:ser>
        <c:ser>
          <c:idx val="4"/>
          <c:order val="2"/>
          <c:tx>
            <c:v>Walk</c:v>
          </c:tx>
          <c:spPr>
            <a:solidFill>
              <a:srgbClr val="FFC000"/>
            </a:solidFill>
            <a:ln>
              <a:solidFill>
                <a:schemeClr val="tx1"/>
              </a:solidFill>
            </a:ln>
          </c:spPr>
          <c:invertIfNegative val="0"/>
          <c:cat>
            <c:numRef>
              <c:f>'Table  26 KC Car&amp;Non-carTrips '!$B$3:$B$19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'!$G$3:$G$19</c:f>
              <c:numCache>
                <c:formatCode>General</c:formatCode>
                <c:ptCount val="17"/>
                <c:pt idx="0">
                  <c:v>1889</c:v>
                </c:pt>
                <c:pt idx="3">
                  <c:v>2722</c:v>
                </c:pt>
                <c:pt idx="6" formatCode="0">
                  <c:v>2713</c:v>
                </c:pt>
                <c:pt idx="7" formatCode="0">
                  <c:v>2719</c:v>
                </c:pt>
                <c:pt idx="8">
                  <c:v>2512</c:v>
                </c:pt>
                <c:pt idx="9">
                  <c:v>2757</c:v>
                </c:pt>
                <c:pt idx="10">
                  <c:v>3142</c:v>
                </c:pt>
                <c:pt idx="11">
                  <c:v>2823</c:v>
                </c:pt>
                <c:pt idx="12">
                  <c:v>2616</c:v>
                </c:pt>
                <c:pt idx="13">
                  <c:v>2753</c:v>
                </c:pt>
                <c:pt idx="14">
                  <c:v>2998</c:v>
                </c:pt>
                <c:pt idx="15">
                  <c:v>3115</c:v>
                </c:pt>
                <c:pt idx="16">
                  <c:v>2866</c:v>
                </c:pt>
              </c:numCache>
            </c:numRef>
          </c:val>
          <c:extLst>
            <c:ext xmlns:c16="http://schemas.microsoft.com/office/drawing/2014/chart" uri="{C3380CC4-5D6E-409C-BE32-E72D297353CC}">
              <c16:uniqueId val="{00000004-53B4-4BF4-8065-3F02714A3DC2}"/>
            </c:ext>
          </c:extLst>
        </c:ser>
        <c:ser>
          <c:idx val="2"/>
          <c:order val="3"/>
          <c:tx>
            <c:v>Rail</c:v>
          </c:tx>
          <c:spPr>
            <a:solidFill>
              <a:schemeClr val="bg1">
                <a:lumMod val="75000"/>
              </a:schemeClr>
            </a:solidFill>
            <a:ln>
              <a:solidFill>
                <a:schemeClr val="tx1"/>
              </a:solidFill>
            </a:ln>
          </c:spPr>
          <c:invertIfNegative val="0"/>
          <c:cat>
            <c:numRef>
              <c:f>'Table  26 KC Car&amp;Non-carTrips '!$B$3:$B$19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'!$E$3:$E$19</c:f>
              <c:numCache>
                <c:formatCode>General</c:formatCode>
                <c:ptCount val="17"/>
                <c:pt idx="0">
                  <c:v>619</c:v>
                </c:pt>
                <c:pt idx="3">
                  <c:v>558</c:v>
                </c:pt>
                <c:pt idx="6">
                  <c:v>711</c:v>
                </c:pt>
                <c:pt idx="7" formatCode="0">
                  <c:v>893</c:v>
                </c:pt>
                <c:pt idx="8">
                  <c:v>1030</c:v>
                </c:pt>
                <c:pt idx="9">
                  <c:v>859</c:v>
                </c:pt>
                <c:pt idx="10">
                  <c:v>897</c:v>
                </c:pt>
                <c:pt idx="11">
                  <c:v>1067</c:v>
                </c:pt>
                <c:pt idx="12">
                  <c:v>901</c:v>
                </c:pt>
                <c:pt idx="13">
                  <c:v>1028</c:v>
                </c:pt>
                <c:pt idx="14">
                  <c:v>776</c:v>
                </c:pt>
                <c:pt idx="15">
                  <c:v>940</c:v>
                </c:pt>
                <c:pt idx="16">
                  <c:v>716</c:v>
                </c:pt>
              </c:numCache>
            </c:numRef>
          </c:val>
          <c:extLst>
            <c:ext xmlns:c16="http://schemas.microsoft.com/office/drawing/2014/chart" uri="{C3380CC4-5D6E-409C-BE32-E72D297353CC}">
              <c16:uniqueId val="{00000005-53B4-4BF4-8065-3F02714A3DC2}"/>
            </c:ext>
          </c:extLst>
        </c:ser>
        <c:ser>
          <c:idx val="3"/>
          <c:order val="4"/>
          <c:tx>
            <c:v>Cycle</c:v>
          </c:tx>
          <c:spPr>
            <a:solidFill>
              <a:schemeClr val="tx1"/>
            </a:solidFill>
            <a:ln>
              <a:solidFill>
                <a:schemeClr val="tx1"/>
              </a:solidFill>
            </a:ln>
          </c:spPr>
          <c:invertIfNegative val="0"/>
          <c:cat>
            <c:numRef>
              <c:f>'Table  26 KC Car&amp;Non-carTrips '!$B$3:$B$19</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'!$F$3:$F$19</c:f>
              <c:numCache>
                <c:formatCode>0</c:formatCode>
                <c:ptCount val="17"/>
                <c:pt idx="0">
                  <c:v>28</c:v>
                </c:pt>
                <c:pt idx="3">
                  <c:v>25</c:v>
                </c:pt>
                <c:pt idx="6">
                  <c:v>44</c:v>
                </c:pt>
                <c:pt idx="7">
                  <c:v>42</c:v>
                </c:pt>
                <c:pt idx="8">
                  <c:v>44</c:v>
                </c:pt>
                <c:pt idx="9">
                  <c:v>53</c:v>
                </c:pt>
                <c:pt idx="10">
                  <c:v>55</c:v>
                </c:pt>
                <c:pt idx="11">
                  <c:v>57</c:v>
                </c:pt>
                <c:pt idx="12">
                  <c:v>41</c:v>
                </c:pt>
                <c:pt idx="13">
                  <c:v>45</c:v>
                </c:pt>
                <c:pt idx="14">
                  <c:v>47</c:v>
                </c:pt>
                <c:pt idx="15">
                  <c:v>46</c:v>
                </c:pt>
                <c:pt idx="16">
                  <c:v>32</c:v>
                </c:pt>
              </c:numCache>
            </c:numRef>
          </c:val>
          <c:extLst>
            <c:ext xmlns:c16="http://schemas.microsoft.com/office/drawing/2014/chart" uri="{C3380CC4-5D6E-409C-BE32-E72D297353CC}">
              <c16:uniqueId val="{00000006-53B4-4BF4-8065-3F02714A3DC2}"/>
            </c:ext>
          </c:extLst>
        </c:ser>
        <c:dLbls>
          <c:showLegendKey val="0"/>
          <c:showVal val="0"/>
          <c:showCatName val="0"/>
          <c:showSerName val="0"/>
          <c:showPercent val="0"/>
          <c:showBubbleSize val="0"/>
        </c:dLbls>
        <c:gapWidth val="150"/>
        <c:axId val="439870232"/>
        <c:axId val="439875720"/>
      </c:barChart>
      <c:catAx>
        <c:axId val="43987023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5720"/>
        <c:crosses val="autoZero"/>
        <c:auto val="1"/>
        <c:lblAlgn val="ctr"/>
        <c:lblOffset val="100"/>
        <c:noMultiLvlLbl val="0"/>
      </c:catAx>
      <c:valAx>
        <c:axId val="439875720"/>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0232"/>
        <c:crosses val="autoZero"/>
        <c:crossBetween val="between"/>
      </c:valAx>
    </c:plotArea>
    <c:legend>
      <c:legendPos val="r"/>
      <c:layout>
        <c:manualLayout>
          <c:xMode val="edge"/>
          <c:yMode val="edge"/>
          <c:x val="0.91573092689256541"/>
          <c:y val="0.41372182337501928"/>
          <c:w val="6.7415730337078705E-2"/>
          <c:h val="0.24948046935309554"/>
        </c:manualLayout>
      </c:layout>
      <c:overlay val="0"/>
      <c:spPr>
        <a:noFill/>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26 KC Car&amp;Non-carTrips '!$B$21:$B$37</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'!$C$21:$C$37</c:f>
              <c:numCache>
                <c:formatCode>0</c:formatCode>
                <c:ptCount val="17"/>
                <c:pt idx="0">
                  <c:v>4372</c:v>
                </c:pt>
                <c:pt idx="3">
                  <c:v>3750</c:v>
                </c:pt>
                <c:pt idx="6">
                  <c:v>3953.6</c:v>
                </c:pt>
                <c:pt idx="7">
                  <c:v>3611</c:v>
                </c:pt>
                <c:pt idx="8">
                  <c:v>3533.4</c:v>
                </c:pt>
                <c:pt idx="9">
                  <c:v>3503</c:v>
                </c:pt>
                <c:pt idx="10">
                  <c:v>3358.7400000000002</c:v>
                </c:pt>
                <c:pt idx="11">
                  <c:v>3331.5</c:v>
                </c:pt>
                <c:pt idx="12">
                  <c:v>3561.6263405809491</c:v>
                </c:pt>
                <c:pt idx="13">
                  <c:v>3748.5850970442893</c:v>
                </c:pt>
                <c:pt idx="14">
                  <c:v>3430.429556926294</c:v>
                </c:pt>
                <c:pt idx="15">
                  <c:v>3663.0325018120693</c:v>
                </c:pt>
                <c:pt idx="16">
                  <c:v>3361.6892802579223</c:v>
                </c:pt>
              </c:numCache>
            </c:numRef>
          </c:val>
          <c:extLst>
            <c:ext xmlns:c16="http://schemas.microsoft.com/office/drawing/2014/chart" uri="{C3380CC4-5D6E-409C-BE32-E72D297353CC}">
              <c16:uniqueId val="{00000000-8367-464E-9210-A0C169059C59}"/>
            </c:ext>
          </c:extLst>
        </c:ser>
        <c:ser>
          <c:idx val="1"/>
          <c:order val="1"/>
          <c:tx>
            <c:v>Bus</c:v>
          </c:tx>
          <c:spPr>
            <a:solidFill>
              <a:srgbClr val="FFFF00"/>
            </a:solidFill>
            <a:ln>
              <a:solidFill>
                <a:schemeClr val="tx1"/>
              </a:solidFill>
            </a:ln>
          </c:spPr>
          <c:invertIfNegative val="0"/>
          <c:cat>
            <c:numRef>
              <c:f>'Table  26 KC Car&amp;Non-carTrips '!$B$21:$B$37</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'!$D$21:$D$37</c:f>
              <c:numCache>
                <c:formatCode>0</c:formatCode>
                <c:ptCount val="17"/>
                <c:pt idx="0">
                  <c:v>1109</c:v>
                </c:pt>
                <c:pt idx="3">
                  <c:v>1545</c:v>
                </c:pt>
                <c:pt idx="6">
                  <c:v>2550.7612909486106</c:v>
                </c:pt>
                <c:pt idx="7">
                  <c:v>2201.2549194991057</c:v>
                </c:pt>
                <c:pt idx="8">
                  <c:v>2377.3269230769229</c:v>
                </c:pt>
                <c:pt idx="9">
                  <c:v>2563.4747474747473</c:v>
                </c:pt>
                <c:pt idx="10">
                  <c:v>2179.1313285413494</c:v>
                </c:pt>
                <c:pt idx="11">
                  <c:v>2827.6082474226805</c:v>
                </c:pt>
                <c:pt idx="12">
                  <c:v>1879.6700626959248</c:v>
                </c:pt>
                <c:pt idx="13">
                  <c:v>1933.046511627907</c:v>
                </c:pt>
                <c:pt idx="14">
                  <c:v>2144.022471910112</c:v>
                </c:pt>
                <c:pt idx="15">
                  <c:v>2107.8846153846152</c:v>
                </c:pt>
                <c:pt idx="16">
                  <c:v>2091</c:v>
                </c:pt>
              </c:numCache>
            </c:numRef>
          </c:val>
          <c:extLst>
            <c:ext xmlns:c16="http://schemas.microsoft.com/office/drawing/2014/chart" uri="{C3380CC4-5D6E-409C-BE32-E72D297353CC}">
              <c16:uniqueId val="{00000001-8367-464E-9210-A0C169059C59}"/>
            </c:ext>
          </c:extLst>
        </c:ser>
        <c:ser>
          <c:idx val="4"/>
          <c:order val="2"/>
          <c:tx>
            <c:v>Walk</c:v>
          </c:tx>
          <c:spPr>
            <a:solidFill>
              <a:srgbClr val="FFC000"/>
            </a:solidFill>
            <a:ln>
              <a:solidFill>
                <a:schemeClr val="tx1"/>
              </a:solidFill>
            </a:ln>
          </c:spPr>
          <c:invertIfNegative val="0"/>
          <c:cat>
            <c:numRef>
              <c:f>'Table  26 KC Car&amp;Non-carTrips '!$B$21:$B$37</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'!$G$21:$G$37</c:f>
              <c:numCache>
                <c:formatCode>General</c:formatCode>
                <c:ptCount val="17"/>
                <c:pt idx="0">
                  <c:v>2811</c:v>
                </c:pt>
                <c:pt idx="3">
                  <c:v>3830</c:v>
                </c:pt>
                <c:pt idx="6" formatCode="0">
                  <c:v>4044</c:v>
                </c:pt>
                <c:pt idx="7" formatCode="0">
                  <c:v>4059</c:v>
                </c:pt>
                <c:pt idx="8">
                  <c:v>3856</c:v>
                </c:pt>
                <c:pt idx="9">
                  <c:v>3620</c:v>
                </c:pt>
                <c:pt idx="10">
                  <c:v>4034</c:v>
                </c:pt>
                <c:pt idx="11">
                  <c:v>3722</c:v>
                </c:pt>
                <c:pt idx="12">
                  <c:v>3497</c:v>
                </c:pt>
                <c:pt idx="13">
                  <c:v>3404</c:v>
                </c:pt>
                <c:pt idx="14">
                  <c:v>3459</c:v>
                </c:pt>
                <c:pt idx="15">
                  <c:v>3697</c:v>
                </c:pt>
                <c:pt idx="16">
                  <c:v>3527</c:v>
                </c:pt>
              </c:numCache>
            </c:numRef>
          </c:val>
          <c:extLst>
            <c:ext xmlns:c16="http://schemas.microsoft.com/office/drawing/2014/chart" uri="{C3380CC4-5D6E-409C-BE32-E72D297353CC}">
              <c16:uniqueId val="{00000002-8367-464E-9210-A0C169059C59}"/>
            </c:ext>
          </c:extLst>
        </c:ser>
        <c:ser>
          <c:idx val="2"/>
          <c:order val="3"/>
          <c:tx>
            <c:v>Rail</c:v>
          </c:tx>
          <c:spPr>
            <a:solidFill>
              <a:schemeClr val="bg1">
                <a:lumMod val="75000"/>
              </a:schemeClr>
            </a:solidFill>
            <a:ln>
              <a:solidFill>
                <a:schemeClr val="tx1"/>
              </a:solidFill>
            </a:ln>
          </c:spPr>
          <c:invertIfNegative val="0"/>
          <c:cat>
            <c:numRef>
              <c:f>'Table  26 KC Car&amp;Non-carTrips '!$B$21:$B$37</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'!$E$21:$E$37</c:f>
              <c:numCache>
                <c:formatCode>General</c:formatCode>
                <c:ptCount val="17"/>
                <c:pt idx="0">
                  <c:v>367</c:v>
                </c:pt>
                <c:pt idx="3">
                  <c:v>402</c:v>
                </c:pt>
                <c:pt idx="6">
                  <c:v>362</c:v>
                </c:pt>
                <c:pt idx="7" formatCode="0">
                  <c:v>572</c:v>
                </c:pt>
                <c:pt idx="8">
                  <c:v>645</c:v>
                </c:pt>
                <c:pt idx="9">
                  <c:v>595</c:v>
                </c:pt>
                <c:pt idx="10">
                  <c:v>636</c:v>
                </c:pt>
                <c:pt idx="11">
                  <c:v>583</c:v>
                </c:pt>
                <c:pt idx="12">
                  <c:v>617</c:v>
                </c:pt>
                <c:pt idx="13">
                  <c:v>617</c:v>
                </c:pt>
                <c:pt idx="14">
                  <c:v>687</c:v>
                </c:pt>
                <c:pt idx="15">
                  <c:v>773</c:v>
                </c:pt>
                <c:pt idx="16">
                  <c:v>537</c:v>
                </c:pt>
              </c:numCache>
            </c:numRef>
          </c:val>
          <c:extLst>
            <c:ext xmlns:c16="http://schemas.microsoft.com/office/drawing/2014/chart" uri="{C3380CC4-5D6E-409C-BE32-E72D297353CC}">
              <c16:uniqueId val="{00000003-8367-464E-9210-A0C169059C59}"/>
            </c:ext>
          </c:extLst>
        </c:ser>
        <c:ser>
          <c:idx val="3"/>
          <c:order val="4"/>
          <c:tx>
            <c:v>Cycle</c:v>
          </c:tx>
          <c:spPr>
            <a:solidFill>
              <a:schemeClr val="tx1"/>
            </a:solidFill>
            <a:ln>
              <a:solidFill>
                <a:schemeClr val="tx1"/>
              </a:solidFill>
            </a:ln>
          </c:spPr>
          <c:invertIfNegative val="0"/>
          <c:cat>
            <c:numRef>
              <c:f>'Table  26 KC Car&amp;Non-carTrips '!$B$21:$B$37</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'Table  26 KC Car&amp;Non-carTrips '!$F$21:$F$37</c:f>
              <c:numCache>
                <c:formatCode>0</c:formatCode>
                <c:ptCount val="17"/>
                <c:pt idx="0">
                  <c:v>19</c:v>
                </c:pt>
                <c:pt idx="3">
                  <c:v>13</c:v>
                </c:pt>
                <c:pt idx="6">
                  <c:v>33</c:v>
                </c:pt>
                <c:pt idx="7">
                  <c:v>30</c:v>
                </c:pt>
                <c:pt idx="8">
                  <c:v>37</c:v>
                </c:pt>
                <c:pt idx="9">
                  <c:v>26</c:v>
                </c:pt>
                <c:pt idx="10">
                  <c:v>47</c:v>
                </c:pt>
                <c:pt idx="11">
                  <c:v>41</c:v>
                </c:pt>
                <c:pt idx="12">
                  <c:v>25</c:v>
                </c:pt>
                <c:pt idx="13">
                  <c:v>34</c:v>
                </c:pt>
                <c:pt idx="14">
                  <c:v>33</c:v>
                </c:pt>
                <c:pt idx="15">
                  <c:v>23</c:v>
                </c:pt>
                <c:pt idx="16">
                  <c:v>29</c:v>
                </c:pt>
              </c:numCache>
            </c:numRef>
          </c:val>
          <c:extLst>
            <c:ext xmlns:c16="http://schemas.microsoft.com/office/drawing/2014/chart" uri="{C3380CC4-5D6E-409C-BE32-E72D297353CC}">
              <c16:uniqueId val="{00000004-8367-464E-9210-A0C169059C59}"/>
            </c:ext>
          </c:extLst>
        </c:ser>
        <c:dLbls>
          <c:showLegendKey val="0"/>
          <c:showVal val="0"/>
          <c:showCatName val="0"/>
          <c:showSerName val="0"/>
          <c:showPercent val="0"/>
          <c:showBubbleSize val="0"/>
        </c:dLbls>
        <c:gapWidth val="150"/>
        <c:axId val="439871800"/>
        <c:axId val="439876504"/>
      </c:barChart>
      <c:catAx>
        <c:axId val="4398718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6504"/>
        <c:crosses val="autoZero"/>
        <c:auto val="1"/>
        <c:lblAlgn val="ctr"/>
        <c:lblOffset val="100"/>
        <c:noMultiLvlLbl val="0"/>
      </c:catAx>
      <c:valAx>
        <c:axId val="439876504"/>
        <c:scaling>
          <c:orientation val="minMax"/>
          <c:max val="5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1800"/>
        <c:crosses val="autoZero"/>
        <c:crossBetween val="between"/>
      </c:valAx>
    </c:plotArea>
    <c:legend>
      <c:legendPos val="r"/>
      <c:layout>
        <c:manualLayout>
          <c:xMode val="edge"/>
          <c:yMode val="edge"/>
          <c:x val="0.91342112538962927"/>
          <c:y val="0.41483008010772199"/>
          <c:w val="7.3593225089288117E-2"/>
          <c:h val="0.23647315628632587"/>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Car and Non-Car Trips into Wigan</a:t>
            </a:r>
            <a:r>
              <a:rPr lang="en-GB" baseline="0"/>
              <a:t> </a:t>
            </a:r>
            <a:r>
              <a:rPr lang="en-GB"/>
              <a:t>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tx1"/>
              </a:solidFill>
            </a:ln>
          </c:spPr>
          <c:invertIfNegative val="0"/>
          <c:cat>
            <c:strRef>
              <c:f>'Table  26 KC Car&amp;Non-carTrips '!$B$39:$B$56</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2019/2003</c:v>
                </c:pt>
              </c:strCache>
            </c:strRef>
          </c:cat>
          <c:val>
            <c:numRef>
              <c:f>'Table  26 KC Car&amp;Non-carTrips '!$C$39:$C$55</c:f>
              <c:numCache>
                <c:formatCode>0</c:formatCode>
                <c:ptCount val="17"/>
                <c:pt idx="0">
                  <c:v>3284</c:v>
                </c:pt>
                <c:pt idx="3">
                  <c:v>2459</c:v>
                </c:pt>
                <c:pt idx="6">
                  <c:v>2402.64</c:v>
                </c:pt>
                <c:pt idx="7">
                  <c:v>2457.84</c:v>
                </c:pt>
                <c:pt idx="8">
                  <c:v>2311.2000000000003</c:v>
                </c:pt>
                <c:pt idx="9">
                  <c:v>2040.1499999999999</c:v>
                </c:pt>
                <c:pt idx="10">
                  <c:v>2082.9899999999998</c:v>
                </c:pt>
                <c:pt idx="11">
                  <c:v>2205</c:v>
                </c:pt>
                <c:pt idx="12">
                  <c:v>2484.284712443176</c:v>
                </c:pt>
                <c:pt idx="13">
                  <c:v>2385.9881258576656</c:v>
                </c:pt>
                <c:pt idx="14">
                  <c:v>2184.5219486868332</c:v>
                </c:pt>
                <c:pt idx="15">
                  <c:v>2334.9338245408953</c:v>
                </c:pt>
                <c:pt idx="16">
                  <c:v>2276.5591455057406</c:v>
                </c:pt>
              </c:numCache>
            </c:numRef>
          </c:val>
          <c:extLst>
            <c:ext xmlns:c16="http://schemas.microsoft.com/office/drawing/2014/chart" uri="{C3380CC4-5D6E-409C-BE32-E72D297353CC}">
              <c16:uniqueId val="{00000000-D0DA-4B77-B8B6-75743ECE66AF}"/>
            </c:ext>
          </c:extLst>
        </c:ser>
        <c:ser>
          <c:idx val="1"/>
          <c:order val="1"/>
          <c:tx>
            <c:v>Bus</c:v>
          </c:tx>
          <c:spPr>
            <a:solidFill>
              <a:srgbClr val="FFFF00"/>
            </a:solidFill>
            <a:ln>
              <a:solidFill>
                <a:schemeClr val="tx1"/>
              </a:solidFill>
            </a:ln>
          </c:spPr>
          <c:invertIfNegative val="0"/>
          <c:cat>
            <c:strRef>
              <c:f>'Table  26 KC Car&amp;Non-carTrips '!$B$39:$B$56</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2019/2003</c:v>
                </c:pt>
              </c:strCache>
            </c:strRef>
          </c:cat>
          <c:val>
            <c:numRef>
              <c:f>'Table  26 KC Car&amp;Non-carTrips '!$D$39:$D$55</c:f>
              <c:numCache>
                <c:formatCode>0</c:formatCode>
                <c:ptCount val="17"/>
                <c:pt idx="0">
                  <c:v>385</c:v>
                </c:pt>
                <c:pt idx="3">
                  <c:v>576</c:v>
                </c:pt>
                <c:pt idx="6">
                  <c:v>999.43529867256632</c:v>
                </c:pt>
                <c:pt idx="7">
                  <c:v>1105.5000721358779</c:v>
                </c:pt>
                <c:pt idx="8">
                  <c:v>1046.5524788761072</c:v>
                </c:pt>
                <c:pt idx="9">
                  <c:v>877.88888888888891</c:v>
                </c:pt>
                <c:pt idx="10">
                  <c:v>1103.6080808080808</c:v>
                </c:pt>
                <c:pt idx="11">
                  <c:v>1065.0335195530727</c:v>
                </c:pt>
                <c:pt idx="12">
                  <c:v>1215.6604938271605</c:v>
                </c:pt>
                <c:pt idx="13">
                  <c:v>1046.0256410256411</c:v>
                </c:pt>
                <c:pt idx="14">
                  <c:v>1017.3154761904761</c:v>
                </c:pt>
                <c:pt idx="15">
                  <c:v>865</c:v>
                </c:pt>
                <c:pt idx="16">
                  <c:v>760</c:v>
                </c:pt>
              </c:numCache>
            </c:numRef>
          </c:val>
          <c:extLst>
            <c:ext xmlns:c16="http://schemas.microsoft.com/office/drawing/2014/chart" uri="{C3380CC4-5D6E-409C-BE32-E72D297353CC}">
              <c16:uniqueId val="{00000001-D0DA-4B77-B8B6-75743ECE66AF}"/>
            </c:ext>
          </c:extLst>
        </c:ser>
        <c:ser>
          <c:idx val="4"/>
          <c:order val="2"/>
          <c:tx>
            <c:v>Walk</c:v>
          </c:tx>
          <c:spPr>
            <a:solidFill>
              <a:srgbClr val="FFC000"/>
            </a:solidFill>
            <a:ln>
              <a:solidFill>
                <a:schemeClr val="tx1"/>
              </a:solidFill>
            </a:ln>
          </c:spPr>
          <c:invertIfNegative val="0"/>
          <c:cat>
            <c:strRef>
              <c:f>'Table  26 KC Car&amp;Non-carTrips '!$B$39:$B$56</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2019/2003</c:v>
                </c:pt>
              </c:strCache>
            </c:strRef>
          </c:cat>
          <c:val>
            <c:numRef>
              <c:f>'Table  26 KC Car&amp;Non-carTrips '!$G$39:$G$55</c:f>
              <c:numCache>
                <c:formatCode>General</c:formatCode>
                <c:ptCount val="17"/>
                <c:pt idx="0">
                  <c:v>2148</c:v>
                </c:pt>
                <c:pt idx="3">
                  <c:v>1849</c:v>
                </c:pt>
                <c:pt idx="6" formatCode="0">
                  <c:v>2143</c:v>
                </c:pt>
                <c:pt idx="7" formatCode="0">
                  <c:v>2309</c:v>
                </c:pt>
                <c:pt idx="8">
                  <c:v>2135</c:v>
                </c:pt>
                <c:pt idx="9">
                  <c:v>2336</c:v>
                </c:pt>
                <c:pt idx="10">
                  <c:v>2216</c:v>
                </c:pt>
                <c:pt idx="11">
                  <c:v>2336</c:v>
                </c:pt>
                <c:pt idx="12">
                  <c:v>2258</c:v>
                </c:pt>
                <c:pt idx="13">
                  <c:v>2247</c:v>
                </c:pt>
                <c:pt idx="14">
                  <c:v>2360</c:v>
                </c:pt>
                <c:pt idx="15">
                  <c:v>2260</c:v>
                </c:pt>
                <c:pt idx="16">
                  <c:v>2285</c:v>
                </c:pt>
              </c:numCache>
            </c:numRef>
          </c:val>
          <c:extLst>
            <c:ext xmlns:c16="http://schemas.microsoft.com/office/drawing/2014/chart" uri="{C3380CC4-5D6E-409C-BE32-E72D297353CC}">
              <c16:uniqueId val="{00000002-D0DA-4B77-B8B6-75743ECE66AF}"/>
            </c:ext>
          </c:extLst>
        </c:ser>
        <c:ser>
          <c:idx val="2"/>
          <c:order val="3"/>
          <c:tx>
            <c:v>Rail</c:v>
          </c:tx>
          <c:spPr>
            <a:solidFill>
              <a:schemeClr val="bg1">
                <a:lumMod val="75000"/>
              </a:schemeClr>
            </a:solidFill>
            <a:ln>
              <a:solidFill>
                <a:schemeClr val="tx1"/>
              </a:solidFill>
            </a:ln>
          </c:spPr>
          <c:invertIfNegative val="0"/>
          <c:cat>
            <c:strRef>
              <c:f>'Table  26 KC Car&amp;Non-carTrips '!$B$39:$B$56</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2019/2003</c:v>
                </c:pt>
              </c:strCache>
            </c:strRef>
          </c:cat>
          <c:val>
            <c:numRef>
              <c:f>'Table  26 KC Car&amp;Non-carTrips '!$E$39:$E$55</c:f>
              <c:numCache>
                <c:formatCode>General</c:formatCode>
                <c:ptCount val="17"/>
                <c:pt idx="0">
                  <c:v>782</c:v>
                </c:pt>
                <c:pt idx="3">
                  <c:v>611</c:v>
                </c:pt>
                <c:pt idx="6">
                  <c:v>944</c:v>
                </c:pt>
                <c:pt idx="7" formatCode="0">
                  <c:v>1124</c:v>
                </c:pt>
                <c:pt idx="8">
                  <c:v>1290</c:v>
                </c:pt>
                <c:pt idx="9">
                  <c:v>1059</c:v>
                </c:pt>
                <c:pt idx="10">
                  <c:v>1170</c:v>
                </c:pt>
                <c:pt idx="11">
                  <c:v>776</c:v>
                </c:pt>
                <c:pt idx="12">
                  <c:v>1163</c:v>
                </c:pt>
                <c:pt idx="13">
                  <c:v>1285</c:v>
                </c:pt>
                <c:pt idx="14">
                  <c:v>1144</c:v>
                </c:pt>
                <c:pt idx="15">
                  <c:v>1380</c:v>
                </c:pt>
                <c:pt idx="16">
                  <c:v>1488</c:v>
                </c:pt>
              </c:numCache>
            </c:numRef>
          </c:val>
          <c:extLst>
            <c:ext xmlns:c16="http://schemas.microsoft.com/office/drawing/2014/chart" uri="{C3380CC4-5D6E-409C-BE32-E72D297353CC}">
              <c16:uniqueId val="{00000003-D0DA-4B77-B8B6-75743ECE66AF}"/>
            </c:ext>
          </c:extLst>
        </c:ser>
        <c:ser>
          <c:idx val="3"/>
          <c:order val="4"/>
          <c:spPr>
            <a:solidFill>
              <a:schemeClr val="tx1"/>
            </a:solidFill>
            <a:ln>
              <a:solidFill>
                <a:schemeClr val="tx1"/>
              </a:solidFill>
            </a:ln>
          </c:spPr>
          <c:invertIfNegative val="0"/>
          <c:cat>
            <c:strRef>
              <c:f>'Table  26 KC Car&amp;Non-carTrips '!$B$39:$B$56</c:f>
              <c:strCache>
                <c:ptCount val="18"/>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2019/2003</c:v>
                </c:pt>
              </c:strCache>
            </c:strRef>
          </c:cat>
          <c:val>
            <c:numRef>
              <c:f>'Table  26 KC Car&amp;Non-carTrips '!$F$39:$F$55</c:f>
              <c:numCache>
                <c:formatCode>0</c:formatCode>
                <c:ptCount val="17"/>
                <c:pt idx="0">
                  <c:v>29</c:v>
                </c:pt>
                <c:pt idx="3">
                  <c:v>33</c:v>
                </c:pt>
                <c:pt idx="6">
                  <c:v>44</c:v>
                </c:pt>
                <c:pt idx="7">
                  <c:v>63</c:v>
                </c:pt>
                <c:pt idx="8">
                  <c:v>73</c:v>
                </c:pt>
                <c:pt idx="9">
                  <c:v>64</c:v>
                </c:pt>
                <c:pt idx="10">
                  <c:v>60</c:v>
                </c:pt>
                <c:pt idx="11">
                  <c:v>57</c:v>
                </c:pt>
                <c:pt idx="12">
                  <c:v>56</c:v>
                </c:pt>
                <c:pt idx="13">
                  <c:v>47</c:v>
                </c:pt>
                <c:pt idx="14">
                  <c:v>44</c:v>
                </c:pt>
                <c:pt idx="15">
                  <c:v>43</c:v>
                </c:pt>
                <c:pt idx="16">
                  <c:v>28</c:v>
                </c:pt>
              </c:numCache>
            </c:numRef>
          </c:val>
          <c:extLst>
            <c:ext xmlns:c16="http://schemas.microsoft.com/office/drawing/2014/chart" uri="{C3380CC4-5D6E-409C-BE32-E72D297353CC}">
              <c16:uniqueId val="{00000004-D0DA-4B77-B8B6-75743ECE66AF}"/>
            </c:ext>
          </c:extLst>
        </c:ser>
        <c:dLbls>
          <c:showLegendKey val="0"/>
          <c:showVal val="0"/>
          <c:showCatName val="0"/>
          <c:showSerName val="0"/>
          <c:showPercent val="0"/>
          <c:showBubbleSize val="0"/>
        </c:dLbls>
        <c:gapWidth val="150"/>
        <c:axId val="439878072"/>
        <c:axId val="439881600"/>
      </c:barChart>
      <c:catAx>
        <c:axId val="4398780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81600"/>
        <c:crosses val="autoZero"/>
        <c:auto val="1"/>
        <c:lblAlgn val="ctr"/>
        <c:lblOffset val="100"/>
        <c:noMultiLvlLbl val="0"/>
      </c:catAx>
      <c:valAx>
        <c:axId val="439881600"/>
        <c:scaling>
          <c:orientation val="minMax"/>
          <c:max val="4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Number</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39878072"/>
        <c:crosses val="autoZero"/>
        <c:crossBetween val="between"/>
      </c:valAx>
    </c:plotArea>
    <c:legend>
      <c:legendPos val="r"/>
      <c:layout>
        <c:manualLayout>
          <c:xMode val="edge"/>
          <c:yMode val="edge"/>
          <c:x val="0.91384314248854481"/>
          <c:y val="0.41365546174198103"/>
          <c:w val="7.2034046591633705E-2"/>
          <c:h val="0.23694821279870132"/>
        </c:manualLayout>
      </c:layout>
      <c:overlay val="0"/>
      <c:spPr>
        <a:ln>
          <a:solidFill>
            <a:schemeClr val="tx1"/>
          </a:solidFill>
        </a:ln>
      </c:spPr>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11</xdr:col>
      <xdr:colOff>181992</xdr:colOff>
      <xdr:row>56</xdr:row>
      <xdr:rowOff>133351</xdr:rowOff>
    </xdr:to>
    <xdr:pic>
      <xdr:nvPicPr>
        <xdr:cNvPr id="2" name="Picture 1">
          <a:extLst>
            <a:ext uri="{FF2B5EF4-FFF2-40B4-BE49-F238E27FC236}">
              <a16:creationId xmlns:a16="http://schemas.microsoft.com/office/drawing/2014/main" id="{E8A95698-523E-4931-9D1C-707769584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
          <a:ext cx="7306691" cy="9391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390525</xdr:colOff>
      <xdr:row>0</xdr:row>
      <xdr:rowOff>57150</xdr:rowOff>
    </xdr:from>
    <xdr:to>
      <xdr:col>13</xdr:col>
      <xdr:colOff>38100</xdr:colOff>
      <xdr:row>62</xdr:row>
      <xdr:rowOff>118327</xdr:rowOff>
    </xdr:to>
    <xdr:pic>
      <xdr:nvPicPr>
        <xdr:cNvPr id="2" name="Picture 1">
          <a:extLst>
            <a:ext uri="{FF2B5EF4-FFF2-40B4-BE49-F238E27FC236}">
              <a16:creationId xmlns:a16="http://schemas.microsoft.com/office/drawing/2014/main" id="{91A7201C-8C07-4517-B94D-08F4840A2A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5" y="57150"/>
          <a:ext cx="7058025" cy="104720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15875</xdr:colOff>
      <xdr:row>26</xdr:row>
      <xdr:rowOff>9525</xdr:rowOff>
    </xdr:from>
    <xdr:to>
      <xdr:col>18</xdr:col>
      <xdr:colOff>25400</xdr:colOff>
      <xdr:row>50</xdr:row>
      <xdr:rowOff>38101</xdr:rowOff>
    </xdr:to>
    <xdr:graphicFrame macro="">
      <xdr:nvGraphicFramePr>
        <xdr:cNvPr id="2" name="Chart 2">
          <a:extLst>
            <a:ext uri="{FF2B5EF4-FFF2-40B4-BE49-F238E27FC236}">
              <a16:creationId xmlns:a16="http://schemas.microsoft.com/office/drawing/2014/main" id="{6A108FC0-A62B-4899-8E73-EB9B52BA2A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19</xdr:row>
      <xdr:rowOff>1</xdr:rowOff>
    </xdr:from>
    <xdr:to>
      <xdr:col>18</xdr:col>
      <xdr:colOff>25400</xdr:colOff>
      <xdr:row>35</xdr:row>
      <xdr:rowOff>0</xdr:rowOff>
    </xdr:to>
    <xdr:graphicFrame macro="">
      <xdr:nvGraphicFramePr>
        <xdr:cNvPr id="2" name="Chart 2">
          <a:extLst>
            <a:ext uri="{FF2B5EF4-FFF2-40B4-BE49-F238E27FC236}">
              <a16:creationId xmlns:a16="http://schemas.microsoft.com/office/drawing/2014/main" id="{4770CC81-F2BD-4D00-9C33-02DB94036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382194</xdr:colOff>
      <xdr:row>1</xdr:row>
      <xdr:rowOff>94011</xdr:rowOff>
    </xdr:from>
    <xdr:to>
      <xdr:col>20</xdr:col>
      <xdr:colOff>204532</xdr:colOff>
      <xdr:row>18</xdr:row>
      <xdr:rowOff>179628</xdr:rowOff>
    </xdr:to>
    <xdr:graphicFrame macro="">
      <xdr:nvGraphicFramePr>
        <xdr:cNvPr id="2" name="Chart 1">
          <a:extLst>
            <a:ext uri="{FF2B5EF4-FFF2-40B4-BE49-F238E27FC236}">
              <a16:creationId xmlns:a16="http://schemas.microsoft.com/office/drawing/2014/main" id="{C84806E0-8556-4004-85D1-C6E9F0C468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385784</xdr:colOff>
      <xdr:row>19</xdr:row>
      <xdr:rowOff>73721</xdr:rowOff>
    </xdr:from>
    <xdr:to>
      <xdr:col>20</xdr:col>
      <xdr:colOff>208122</xdr:colOff>
      <xdr:row>37</xdr:row>
      <xdr:rowOff>122228</xdr:rowOff>
    </xdr:to>
    <xdr:graphicFrame macro="">
      <xdr:nvGraphicFramePr>
        <xdr:cNvPr id="3" name="Chart 3">
          <a:extLst>
            <a:ext uri="{FF2B5EF4-FFF2-40B4-BE49-F238E27FC236}">
              <a16:creationId xmlns:a16="http://schemas.microsoft.com/office/drawing/2014/main" id="{2005EB0B-9C52-4FF9-B7EE-8EDD31392D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375759</xdr:colOff>
      <xdr:row>37</xdr:row>
      <xdr:rowOff>201180</xdr:rowOff>
    </xdr:from>
    <xdr:to>
      <xdr:col>20</xdr:col>
      <xdr:colOff>198097</xdr:colOff>
      <xdr:row>56</xdr:row>
      <xdr:rowOff>39394</xdr:rowOff>
    </xdr:to>
    <xdr:graphicFrame macro="">
      <xdr:nvGraphicFramePr>
        <xdr:cNvPr id="4" name="Chart 4">
          <a:extLst>
            <a:ext uri="{FF2B5EF4-FFF2-40B4-BE49-F238E27FC236}">
              <a16:creationId xmlns:a16="http://schemas.microsoft.com/office/drawing/2014/main" id="{2CFAB80D-9153-41C2-8DD9-59FB7AF3B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9CDA0-25F9-4619-A8BD-15A2C41A3C03}">
  <sheetPr>
    <pageSetUpPr fitToPage="1"/>
  </sheetPr>
  <dimension ref="A1:K20"/>
  <sheetViews>
    <sheetView tabSelected="1" zoomScaleNormal="100" workbookViewId="0">
      <selection activeCell="P4" sqref="P4"/>
    </sheetView>
  </sheetViews>
  <sheetFormatPr defaultColWidth="9.1796875" defaultRowHeight="12.5"/>
  <cols>
    <col min="1" max="8" width="9.1796875" style="2"/>
    <col min="9" max="9" width="9" style="2" customWidth="1"/>
    <col min="10" max="11" width="9.1796875" style="2" hidden="1" customWidth="1"/>
    <col min="12" max="16384" width="9.1796875" style="2"/>
  </cols>
  <sheetData>
    <row r="1" spans="1:11" ht="13">
      <c r="A1" s="1" t="s">
        <v>0</v>
      </c>
    </row>
    <row r="2" spans="1:11" ht="90" customHeight="1">
      <c r="A2" s="238" t="s">
        <v>1</v>
      </c>
      <c r="B2" s="242"/>
      <c r="C2" s="242"/>
      <c r="D2" s="242"/>
      <c r="E2" s="242"/>
      <c r="F2" s="242"/>
      <c r="G2" s="242"/>
      <c r="H2" s="242"/>
      <c r="I2" s="242"/>
      <c r="J2" s="242"/>
      <c r="K2" s="242"/>
    </row>
    <row r="3" spans="1:11" ht="16.5" customHeight="1">
      <c r="A3" s="238" t="s">
        <v>2</v>
      </c>
      <c r="B3" s="242"/>
      <c r="C3" s="242"/>
      <c r="D3" s="242"/>
      <c r="E3" s="242"/>
      <c r="F3" s="242"/>
      <c r="G3" s="242"/>
      <c r="H3" s="242"/>
      <c r="I3" s="242"/>
      <c r="J3" s="242"/>
      <c r="K3" s="242"/>
    </row>
    <row r="4" spans="1:11" ht="84" customHeight="1">
      <c r="A4" s="238" t="s">
        <v>3</v>
      </c>
      <c r="B4" s="242"/>
      <c r="C4" s="242"/>
      <c r="D4" s="242"/>
      <c r="E4" s="242"/>
      <c r="F4" s="242"/>
      <c r="G4" s="242"/>
      <c r="H4" s="242"/>
      <c r="I4" s="242"/>
      <c r="J4" s="242"/>
      <c r="K4" s="242"/>
    </row>
    <row r="5" spans="1:11" ht="58.5" customHeight="1">
      <c r="A5" s="243" t="s">
        <v>4</v>
      </c>
      <c r="B5" s="244"/>
      <c r="C5" s="244"/>
      <c r="D5" s="244"/>
      <c r="E5" s="244"/>
      <c r="F5" s="244"/>
      <c r="G5" s="244"/>
      <c r="H5" s="244"/>
      <c r="I5" s="244"/>
      <c r="J5" s="244"/>
      <c r="K5" s="244"/>
    </row>
    <row r="6" spans="1:11" ht="30" customHeight="1">
      <c r="A6" s="243" t="s">
        <v>5</v>
      </c>
      <c r="B6" s="244"/>
      <c r="C6" s="244"/>
      <c r="D6" s="244"/>
      <c r="E6" s="244"/>
      <c r="F6" s="244"/>
      <c r="G6" s="244"/>
      <c r="H6" s="244"/>
      <c r="I6" s="244"/>
      <c r="J6" s="244"/>
      <c r="K6" s="244"/>
    </row>
    <row r="8" spans="1:11" ht="13">
      <c r="A8" s="1" t="s">
        <v>6</v>
      </c>
    </row>
    <row r="9" spans="1:11" ht="12.75" customHeight="1">
      <c r="A9" s="238" t="s">
        <v>7</v>
      </c>
      <c r="B9" s="239"/>
      <c r="C9" s="239"/>
      <c r="D9" s="239"/>
      <c r="E9" s="239"/>
      <c r="F9" s="239"/>
      <c r="G9" s="239"/>
      <c r="H9" s="239"/>
      <c r="I9" s="239"/>
    </row>
    <row r="10" spans="1:11">
      <c r="A10" s="240"/>
      <c r="B10" s="240"/>
      <c r="C10" s="240"/>
      <c r="D10" s="240"/>
      <c r="E10" s="240"/>
      <c r="F10" s="240"/>
      <c r="G10" s="240"/>
      <c r="H10" s="240"/>
      <c r="I10" s="240"/>
    </row>
    <row r="11" spans="1:11">
      <c r="A11" s="240"/>
      <c r="B11" s="240"/>
      <c r="C11" s="240"/>
      <c r="D11" s="240"/>
      <c r="E11" s="240"/>
      <c r="F11" s="240"/>
      <c r="G11" s="240"/>
      <c r="H11" s="240"/>
      <c r="I11" s="240"/>
    </row>
    <row r="12" spans="1:11">
      <c r="A12" s="240"/>
      <c r="B12" s="240"/>
      <c r="C12" s="240"/>
      <c r="D12" s="240"/>
      <c r="E12" s="240"/>
      <c r="F12" s="240"/>
      <c r="G12" s="240"/>
      <c r="H12" s="240"/>
      <c r="I12" s="240"/>
    </row>
    <row r="13" spans="1:11">
      <c r="A13" s="240"/>
      <c r="B13" s="240"/>
      <c r="C13" s="240"/>
      <c r="D13" s="240"/>
      <c r="E13" s="240"/>
      <c r="F13" s="240"/>
      <c r="G13" s="240"/>
      <c r="H13" s="240"/>
      <c r="I13" s="240"/>
    </row>
    <row r="14" spans="1:11">
      <c r="A14" s="240"/>
      <c r="B14" s="240"/>
      <c r="C14" s="240"/>
      <c r="D14" s="240"/>
      <c r="E14" s="240"/>
      <c r="F14" s="240"/>
      <c r="G14" s="240"/>
      <c r="H14" s="240"/>
      <c r="I14" s="240"/>
    </row>
    <row r="15" spans="1:11">
      <c r="A15" s="240"/>
      <c r="B15" s="240"/>
      <c r="C15" s="240"/>
      <c r="D15" s="240"/>
      <c r="E15" s="240"/>
      <c r="F15" s="240"/>
      <c r="G15" s="240"/>
      <c r="H15" s="240"/>
      <c r="I15" s="240"/>
    </row>
    <row r="16" spans="1:11">
      <c r="A16" s="240"/>
      <c r="B16" s="240"/>
      <c r="C16" s="240"/>
      <c r="D16" s="240"/>
      <c r="E16" s="240"/>
      <c r="F16" s="240"/>
      <c r="G16" s="240"/>
      <c r="H16" s="240"/>
      <c r="I16" s="240"/>
    </row>
    <row r="17" spans="1:9">
      <c r="A17" s="241"/>
      <c r="B17" s="241"/>
      <c r="C17" s="241"/>
      <c r="D17" s="241"/>
      <c r="E17" s="241"/>
      <c r="F17" s="241"/>
      <c r="G17" s="241"/>
      <c r="H17" s="241"/>
      <c r="I17" s="241"/>
    </row>
    <row r="18" spans="1:9">
      <c r="A18" s="241"/>
      <c r="B18" s="241"/>
      <c r="C18" s="241"/>
      <c r="D18" s="241"/>
      <c r="E18" s="241"/>
      <c r="F18" s="241"/>
      <c r="G18" s="241"/>
      <c r="H18" s="241"/>
      <c r="I18" s="241"/>
    </row>
    <row r="19" spans="1:9" ht="21" customHeight="1">
      <c r="A19" s="241"/>
      <c r="B19" s="241"/>
      <c r="C19" s="241"/>
      <c r="D19" s="241"/>
      <c r="E19" s="241"/>
      <c r="F19" s="241"/>
      <c r="G19" s="241"/>
      <c r="H19" s="241"/>
      <c r="I19" s="241"/>
    </row>
    <row r="20" spans="1:9">
      <c r="A20" s="241"/>
      <c r="B20" s="241"/>
      <c r="C20" s="241"/>
      <c r="D20" s="241"/>
      <c r="E20" s="241"/>
      <c r="F20" s="241"/>
      <c r="G20" s="241"/>
      <c r="H20" s="241"/>
      <c r="I20" s="241"/>
    </row>
  </sheetData>
  <mergeCells count="6">
    <mergeCell ref="A9:I20"/>
    <mergeCell ref="A2:K2"/>
    <mergeCell ref="A3:K3"/>
    <mergeCell ref="A4:K4"/>
    <mergeCell ref="A5:K5"/>
    <mergeCell ref="A6:K6"/>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No.2031 Transport Statistics Wigan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AE1A8-01D7-4469-88FE-6A9BDD211C7F}">
  <sheetPr>
    <pageSetUpPr fitToPage="1"/>
  </sheetPr>
  <dimension ref="A1:R74"/>
  <sheetViews>
    <sheetView zoomScale="75" zoomScaleNormal="75" zoomScalePageLayoutView="75" workbookViewId="0">
      <selection activeCell="P4" sqref="P4"/>
    </sheetView>
  </sheetViews>
  <sheetFormatPr defaultColWidth="8.81640625" defaultRowHeight="14.5"/>
  <cols>
    <col min="1" max="1" width="13.81640625" style="50" customWidth="1"/>
    <col min="2" max="2" width="13" style="50" customWidth="1"/>
    <col min="3" max="3" width="10" style="50" customWidth="1"/>
    <col min="4" max="4" width="10.1796875" style="50" customWidth="1"/>
    <col min="5" max="5" width="10" style="50" customWidth="1"/>
    <col min="6" max="6" width="11" style="50" customWidth="1"/>
    <col min="7" max="8" width="10.54296875" style="50" customWidth="1"/>
    <col min="9" max="9" width="10" style="50" customWidth="1"/>
    <col min="10" max="10" width="17.453125" style="50" customWidth="1"/>
    <col min="11" max="11" width="14" style="50" customWidth="1"/>
    <col min="12" max="16384" width="8.81640625" style="50"/>
  </cols>
  <sheetData>
    <row r="1" spans="1:18" ht="16.5" customHeight="1" thickTop="1" thickBot="1">
      <c r="A1" s="256" t="s">
        <v>67</v>
      </c>
      <c r="B1" s="257"/>
      <c r="C1" s="257"/>
      <c r="D1" s="257"/>
      <c r="E1" s="257"/>
      <c r="F1" s="257"/>
      <c r="G1" s="257"/>
      <c r="H1" s="257"/>
      <c r="I1" s="257"/>
      <c r="J1" s="257"/>
      <c r="K1" s="257"/>
      <c r="L1" s="257"/>
      <c r="M1" s="257"/>
      <c r="N1" s="257"/>
      <c r="O1" s="257"/>
      <c r="P1" s="257"/>
      <c r="Q1" s="257"/>
      <c r="R1" s="258"/>
    </row>
    <row r="2" spans="1:18" s="56" customFormat="1" ht="15" thickBot="1">
      <c r="A2" s="51" t="s">
        <v>68</v>
      </c>
      <c r="B2" s="52" t="s">
        <v>69</v>
      </c>
      <c r="C2" s="53" t="s">
        <v>11</v>
      </c>
      <c r="D2" s="54" t="s">
        <v>70</v>
      </c>
      <c r="E2" s="53" t="s">
        <v>71</v>
      </c>
      <c r="F2" s="54" t="s">
        <v>14</v>
      </c>
      <c r="G2" s="53" t="s">
        <v>72</v>
      </c>
      <c r="H2" s="54" t="s">
        <v>73</v>
      </c>
      <c r="I2" s="55" t="s">
        <v>74</v>
      </c>
      <c r="J2" s="51" t="s">
        <v>68</v>
      </c>
      <c r="K2" s="52" t="s">
        <v>69</v>
      </c>
      <c r="L2" s="53" t="s">
        <v>11</v>
      </c>
      <c r="M2" s="54" t="s">
        <v>70</v>
      </c>
      <c r="N2" s="53" t="s">
        <v>71</v>
      </c>
      <c r="O2" s="54" t="s">
        <v>14</v>
      </c>
      <c r="P2" s="53" t="s">
        <v>72</v>
      </c>
      <c r="Q2" s="54" t="s">
        <v>73</v>
      </c>
      <c r="R2" s="55" t="s">
        <v>74</v>
      </c>
    </row>
    <row r="3" spans="1:18">
      <c r="A3" s="259" t="s">
        <v>75</v>
      </c>
      <c r="B3" s="57">
        <v>1997</v>
      </c>
      <c r="C3" s="58">
        <v>2844</v>
      </c>
      <c r="D3" s="59">
        <v>286</v>
      </c>
      <c r="E3" s="58">
        <v>124</v>
      </c>
      <c r="F3" s="59">
        <v>231</v>
      </c>
      <c r="G3" s="58">
        <v>19</v>
      </c>
      <c r="H3" s="59">
        <v>42</v>
      </c>
      <c r="I3" s="60">
        <f>SUM(C3:H3)</f>
        <v>3546</v>
      </c>
      <c r="J3" s="263" t="s">
        <v>76</v>
      </c>
      <c r="K3" s="57">
        <v>1997</v>
      </c>
      <c r="L3" s="58">
        <v>3111</v>
      </c>
      <c r="M3" s="59">
        <v>284</v>
      </c>
      <c r="N3" s="58">
        <v>116</v>
      </c>
      <c r="O3" s="59">
        <v>300</v>
      </c>
      <c r="P3" s="58">
        <v>30</v>
      </c>
      <c r="Q3" s="59">
        <v>27</v>
      </c>
      <c r="R3" s="61">
        <f>SUM(L3:Q3)</f>
        <v>3868</v>
      </c>
    </row>
    <row r="4" spans="1:18">
      <c r="A4" s="259"/>
      <c r="B4" s="57">
        <v>1998</v>
      </c>
      <c r="C4" s="58"/>
      <c r="D4" s="59"/>
      <c r="E4" s="58"/>
      <c r="F4" s="59"/>
      <c r="G4" s="58"/>
      <c r="H4" s="59"/>
      <c r="I4" s="59"/>
      <c r="J4" s="264"/>
      <c r="K4" s="57">
        <v>1998</v>
      </c>
      <c r="L4" s="58"/>
      <c r="M4" s="59"/>
      <c r="N4" s="58"/>
      <c r="O4" s="59"/>
      <c r="P4" s="58"/>
      <c r="Q4" s="59"/>
      <c r="R4" s="61"/>
    </row>
    <row r="5" spans="1:18">
      <c r="A5" s="259"/>
      <c r="B5" s="57">
        <v>1999</v>
      </c>
      <c r="C5" s="58"/>
      <c r="D5" s="59"/>
      <c r="E5" s="58"/>
      <c r="F5" s="59"/>
      <c r="G5" s="58"/>
      <c r="H5" s="59"/>
      <c r="I5" s="59"/>
      <c r="J5" s="264"/>
      <c r="K5" s="57">
        <v>1999</v>
      </c>
      <c r="L5" s="58"/>
      <c r="M5" s="59"/>
      <c r="N5" s="58"/>
      <c r="O5" s="59"/>
      <c r="P5" s="58"/>
      <c r="Q5" s="59"/>
      <c r="R5" s="61"/>
    </row>
    <row r="6" spans="1:18">
      <c r="A6" s="260"/>
      <c r="B6" s="62">
        <v>2000</v>
      </c>
      <c r="C6" s="63">
        <v>2575</v>
      </c>
      <c r="D6" s="64">
        <v>252</v>
      </c>
      <c r="E6" s="63">
        <v>56</v>
      </c>
      <c r="F6" s="64">
        <v>265</v>
      </c>
      <c r="G6" s="63">
        <v>15</v>
      </c>
      <c r="H6" s="64">
        <v>34</v>
      </c>
      <c r="I6" s="64">
        <f>SUM(C6:H6)</f>
        <v>3197</v>
      </c>
      <c r="J6" s="265"/>
      <c r="K6" s="62">
        <v>2000</v>
      </c>
      <c r="L6" s="63">
        <v>2568</v>
      </c>
      <c r="M6" s="64">
        <v>284</v>
      </c>
      <c r="N6" s="63">
        <v>63</v>
      </c>
      <c r="O6" s="64">
        <v>321</v>
      </c>
      <c r="P6" s="63">
        <v>17</v>
      </c>
      <c r="Q6" s="64">
        <v>19</v>
      </c>
      <c r="R6" s="65">
        <f>SUM(L6:Q6)</f>
        <v>3272</v>
      </c>
    </row>
    <row r="7" spans="1:18">
      <c r="A7" s="260"/>
      <c r="B7" s="62">
        <v>2001</v>
      </c>
      <c r="C7" s="63"/>
      <c r="D7" s="64"/>
      <c r="E7" s="63"/>
      <c r="F7" s="64"/>
      <c r="G7" s="63"/>
      <c r="H7" s="64"/>
      <c r="I7" s="64"/>
      <c r="J7" s="265"/>
      <c r="K7" s="62">
        <v>2001</v>
      </c>
      <c r="L7" s="63"/>
      <c r="M7" s="64"/>
      <c r="N7" s="63"/>
      <c r="O7" s="64"/>
      <c r="P7" s="63"/>
      <c r="Q7" s="64"/>
      <c r="R7" s="65"/>
    </row>
    <row r="8" spans="1:18">
      <c r="A8" s="260"/>
      <c r="B8" s="62">
        <v>2002</v>
      </c>
      <c r="C8" s="63"/>
      <c r="D8" s="64"/>
      <c r="E8" s="63"/>
      <c r="F8" s="64"/>
      <c r="G8" s="63"/>
      <c r="H8" s="64"/>
      <c r="I8" s="64"/>
      <c r="J8" s="265"/>
      <c r="K8" s="62">
        <v>2002</v>
      </c>
      <c r="L8" s="63"/>
      <c r="M8" s="64"/>
      <c r="N8" s="63"/>
      <c r="O8" s="64"/>
      <c r="P8" s="63"/>
      <c r="Q8" s="64"/>
      <c r="R8" s="65"/>
    </row>
    <row r="9" spans="1:18">
      <c r="A9" s="260"/>
      <c r="B9" s="62">
        <v>2003</v>
      </c>
      <c r="C9" s="63">
        <v>2877</v>
      </c>
      <c r="D9" s="64">
        <v>314</v>
      </c>
      <c r="E9" s="63">
        <v>74</v>
      </c>
      <c r="F9" s="64">
        <v>244</v>
      </c>
      <c r="G9" s="63">
        <v>15</v>
      </c>
      <c r="H9" s="64">
        <v>28</v>
      </c>
      <c r="I9" s="64">
        <f>SUM(C9:H9)</f>
        <v>3552</v>
      </c>
      <c r="J9" s="265"/>
      <c r="K9" s="62">
        <v>2003</v>
      </c>
      <c r="L9" s="63">
        <v>2767</v>
      </c>
      <c r="M9" s="64">
        <v>308</v>
      </c>
      <c r="N9" s="63">
        <v>49</v>
      </c>
      <c r="O9" s="64">
        <v>256</v>
      </c>
      <c r="P9" s="63">
        <v>19</v>
      </c>
      <c r="Q9" s="64">
        <v>19</v>
      </c>
      <c r="R9" s="65">
        <f>SUM(L9:Q9)</f>
        <v>3418</v>
      </c>
    </row>
    <row r="10" spans="1:18">
      <c r="A10" s="260"/>
      <c r="B10" s="62">
        <v>2004</v>
      </c>
      <c r="C10" s="63"/>
      <c r="D10" s="64"/>
      <c r="E10" s="63"/>
      <c r="F10" s="64"/>
      <c r="G10" s="63"/>
      <c r="H10" s="64"/>
      <c r="I10" s="64"/>
      <c r="J10" s="265"/>
      <c r="K10" s="62">
        <v>2004</v>
      </c>
      <c r="L10" s="63"/>
      <c r="M10" s="64"/>
      <c r="N10" s="63"/>
      <c r="O10" s="64"/>
      <c r="P10" s="63"/>
      <c r="Q10" s="64"/>
      <c r="R10" s="65"/>
    </row>
    <row r="11" spans="1:18">
      <c r="A11" s="260"/>
      <c r="B11" s="62">
        <v>2005</v>
      </c>
      <c r="C11" s="63"/>
      <c r="D11" s="64"/>
      <c r="E11" s="63"/>
      <c r="F11" s="64"/>
      <c r="G11" s="63"/>
      <c r="H11" s="64"/>
      <c r="I11" s="64"/>
      <c r="J11" s="265"/>
      <c r="K11" s="62">
        <v>2005</v>
      </c>
      <c r="L11" s="63"/>
      <c r="M11" s="64"/>
      <c r="N11" s="63"/>
      <c r="O11" s="64"/>
      <c r="P11" s="63"/>
      <c r="Q11" s="64"/>
      <c r="R11" s="65"/>
    </row>
    <row r="12" spans="1:18">
      <c r="A12" s="260"/>
      <c r="B12" s="62">
        <v>2006</v>
      </c>
      <c r="C12" s="63">
        <v>2448</v>
      </c>
      <c r="D12" s="64">
        <v>320</v>
      </c>
      <c r="E12" s="63">
        <v>80</v>
      </c>
      <c r="F12" s="64">
        <v>184</v>
      </c>
      <c r="G12" s="63">
        <v>11</v>
      </c>
      <c r="H12" s="64">
        <v>25</v>
      </c>
      <c r="I12" s="64">
        <f>SUM(C12:H12)</f>
        <v>3068</v>
      </c>
      <c r="J12" s="265"/>
      <c r="K12" s="62">
        <v>2006</v>
      </c>
      <c r="L12" s="63">
        <v>2467</v>
      </c>
      <c r="M12" s="64">
        <v>316</v>
      </c>
      <c r="N12" s="63">
        <v>79</v>
      </c>
      <c r="O12" s="64">
        <v>216</v>
      </c>
      <c r="P12" s="63">
        <v>14</v>
      </c>
      <c r="Q12" s="64">
        <v>13</v>
      </c>
      <c r="R12" s="65">
        <f>SUM(L12:Q12)</f>
        <v>3105</v>
      </c>
    </row>
    <row r="13" spans="1:18">
      <c r="A13" s="260"/>
      <c r="B13" s="62">
        <v>2007</v>
      </c>
      <c r="C13" s="63"/>
      <c r="D13" s="64"/>
      <c r="E13" s="63"/>
      <c r="F13" s="64"/>
      <c r="G13" s="63"/>
      <c r="H13" s="64"/>
      <c r="I13" s="64"/>
      <c r="J13" s="265"/>
      <c r="K13" s="62">
        <v>2007</v>
      </c>
      <c r="L13" s="63"/>
      <c r="M13" s="64"/>
      <c r="N13" s="63"/>
      <c r="O13" s="64"/>
      <c r="P13" s="63"/>
      <c r="Q13" s="64"/>
      <c r="R13" s="65"/>
    </row>
    <row r="14" spans="1:18">
      <c r="A14" s="260"/>
      <c r="B14" s="62">
        <v>2008</v>
      </c>
      <c r="C14" s="63"/>
      <c r="D14" s="64"/>
      <c r="E14" s="63"/>
      <c r="F14" s="64"/>
      <c r="G14" s="63"/>
      <c r="H14" s="64"/>
      <c r="I14" s="64"/>
      <c r="J14" s="265"/>
      <c r="K14" s="62">
        <v>2008</v>
      </c>
      <c r="L14" s="63"/>
      <c r="M14" s="64"/>
      <c r="N14" s="63"/>
      <c r="O14" s="64"/>
      <c r="P14" s="63"/>
      <c r="Q14" s="64"/>
      <c r="R14" s="65"/>
    </row>
    <row r="15" spans="1:18">
      <c r="A15" s="260"/>
      <c r="B15" s="62">
        <v>2009</v>
      </c>
      <c r="C15" s="63">
        <v>2501</v>
      </c>
      <c r="D15" s="64">
        <v>349</v>
      </c>
      <c r="E15" s="63">
        <v>62</v>
      </c>
      <c r="F15" s="64">
        <v>238</v>
      </c>
      <c r="G15" s="63">
        <v>18</v>
      </c>
      <c r="H15" s="64">
        <v>44</v>
      </c>
      <c r="I15" s="64">
        <f t="shared" ref="I15:I21" si="0">SUM(C15:H15)</f>
        <v>3212</v>
      </c>
      <c r="J15" s="265"/>
      <c r="K15" s="62">
        <v>2009</v>
      </c>
      <c r="L15" s="63">
        <v>2471</v>
      </c>
      <c r="M15" s="64">
        <v>275</v>
      </c>
      <c r="N15" s="63">
        <v>63</v>
      </c>
      <c r="O15" s="64">
        <v>250</v>
      </c>
      <c r="P15" s="63">
        <v>18</v>
      </c>
      <c r="Q15" s="64">
        <v>33</v>
      </c>
      <c r="R15" s="65">
        <f t="shared" ref="R15:R21" si="1">SUM(L15:Q15)</f>
        <v>3110</v>
      </c>
    </row>
    <row r="16" spans="1:18">
      <c r="A16" s="260"/>
      <c r="B16" s="66">
        <v>2010</v>
      </c>
      <c r="C16" s="67">
        <v>2389</v>
      </c>
      <c r="D16" s="68">
        <v>276</v>
      </c>
      <c r="E16" s="67">
        <v>69</v>
      </c>
      <c r="F16" s="68">
        <v>201</v>
      </c>
      <c r="G16" s="67">
        <v>13</v>
      </c>
      <c r="H16" s="68">
        <v>42</v>
      </c>
      <c r="I16" s="64">
        <f t="shared" si="0"/>
        <v>2990</v>
      </c>
      <c r="J16" s="265"/>
      <c r="K16" s="66">
        <v>2010</v>
      </c>
      <c r="L16" s="67">
        <v>2300</v>
      </c>
      <c r="M16" s="68">
        <v>234</v>
      </c>
      <c r="N16" s="67">
        <v>79</v>
      </c>
      <c r="O16" s="68">
        <v>218</v>
      </c>
      <c r="P16" s="67">
        <v>12</v>
      </c>
      <c r="Q16" s="68">
        <v>30</v>
      </c>
      <c r="R16" s="65">
        <f t="shared" si="1"/>
        <v>2873</v>
      </c>
    </row>
    <row r="17" spans="1:18">
      <c r="A17" s="261"/>
      <c r="B17" s="66">
        <v>2011</v>
      </c>
      <c r="C17" s="67">
        <v>2477</v>
      </c>
      <c r="D17" s="68">
        <v>305</v>
      </c>
      <c r="E17" s="67">
        <v>53</v>
      </c>
      <c r="F17" s="68">
        <v>234</v>
      </c>
      <c r="G17" s="67">
        <v>23</v>
      </c>
      <c r="H17" s="68">
        <v>44</v>
      </c>
      <c r="I17" s="64">
        <f t="shared" si="0"/>
        <v>3136</v>
      </c>
      <c r="J17" s="266"/>
      <c r="K17" s="66">
        <v>2011</v>
      </c>
      <c r="L17" s="67">
        <v>2340</v>
      </c>
      <c r="M17" s="68">
        <v>267</v>
      </c>
      <c r="N17" s="67">
        <v>36</v>
      </c>
      <c r="O17" s="68">
        <v>235</v>
      </c>
      <c r="P17" s="67">
        <v>16</v>
      </c>
      <c r="Q17" s="68">
        <v>37</v>
      </c>
      <c r="R17" s="65">
        <f t="shared" si="1"/>
        <v>2931</v>
      </c>
    </row>
    <row r="18" spans="1:18">
      <c r="A18" s="261"/>
      <c r="B18" s="66">
        <v>2012</v>
      </c>
      <c r="C18" s="67">
        <v>2277</v>
      </c>
      <c r="D18" s="68">
        <v>282</v>
      </c>
      <c r="E18" s="67">
        <v>55</v>
      </c>
      <c r="F18" s="68">
        <v>200</v>
      </c>
      <c r="G18" s="67">
        <v>24</v>
      </c>
      <c r="H18" s="68">
        <v>53</v>
      </c>
      <c r="I18" s="64">
        <f t="shared" si="0"/>
        <v>2891</v>
      </c>
      <c r="J18" s="266"/>
      <c r="K18" s="66">
        <v>2012</v>
      </c>
      <c r="L18" s="67">
        <v>2260</v>
      </c>
      <c r="M18" s="68">
        <v>229</v>
      </c>
      <c r="N18" s="67">
        <v>46</v>
      </c>
      <c r="O18" s="68">
        <v>210</v>
      </c>
      <c r="P18" s="67">
        <v>15</v>
      </c>
      <c r="Q18" s="68">
        <v>26</v>
      </c>
      <c r="R18" s="65">
        <f t="shared" si="1"/>
        <v>2786</v>
      </c>
    </row>
    <row r="19" spans="1:18">
      <c r="A19" s="261"/>
      <c r="B19" s="66">
        <v>2013</v>
      </c>
      <c r="C19" s="67">
        <v>2424</v>
      </c>
      <c r="D19" s="68">
        <v>252</v>
      </c>
      <c r="E19" s="67">
        <v>42</v>
      </c>
      <c r="F19" s="68">
        <v>204</v>
      </c>
      <c r="G19" s="67">
        <v>23</v>
      </c>
      <c r="H19" s="68">
        <v>55</v>
      </c>
      <c r="I19" s="64">
        <f t="shared" si="0"/>
        <v>3000</v>
      </c>
      <c r="J19" s="266"/>
      <c r="K19" s="66">
        <v>2013</v>
      </c>
      <c r="L19" s="67">
        <v>2181</v>
      </c>
      <c r="M19" s="68">
        <v>211</v>
      </c>
      <c r="N19" s="67">
        <v>46</v>
      </c>
      <c r="O19" s="68">
        <v>211</v>
      </c>
      <c r="P19" s="67">
        <v>11</v>
      </c>
      <c r="Q19" s="68">
        <v>47</v>
      </c>
      <c r="R19" s="65">
        <f t="shared" si="1"/>
        <v>2707</v>
      </c>
    </row>
    <row r="20" spans="1:18">
      <c r="A20" s="261"/>
      <c r="B20" s="66">
        <v>2014</v>
      </c>
      <c r="C20" s="67">
        <v>2269</v>
      </c>
      <c r="D20" s="68">
        <v>236</v>
      </c>
      <c r="E20" s="67">
        <v>42</v>
      </c>
      <c r="F20" s="68">
        <v>227</v>
      </c>
      <c r="G20" s="67">
        <v>23</v>
      </c>
      <c r="H20" s="68">
        <v>57</v>
      </c>
      <c r="I20" s="64">
        <f t="shared" si="0"/>
        <v>2854</v>
      </c>
      <c r="J20" s="266"/>
      <c r="K20" s="66">
        <v>2014</v>
      </c>
      <c r="L20" s="67">
        <v>2221</v>
      </c>
      <c r="M20" s="68">
        <v>234</v>
      </c>
      <c r="N20" s="67">
        <v>46</v>
      </c>
      <c r="O20" s="68">
        <v>215</v>
      </c>
      <c r="P20" s="67">
        <v>17</v>
      </c>
      <c r="Q20" s="68">
        <v>41</v>
      </c>
      <c r="R20" s="65">
        <f t="shared" si="1"/>
        <v>2774</v>
      </c>
    </row>
    <row r="21" spans="1:18">
      <c r="A21" s="261"/>
      <c r="B21" s="66">
        <v>2015</v>
      </c>
      <c r="C21" s="67">
        <v>2487</v>
      </c>
      <c r="D21" s="68">
        <v>295</v>
      </c>
      <c r="E21" s="67">
        <v>49</v>
      </c>
      <c r="F21" s="68">
        <v>210</v>
      </c>
      <c r="G21" s="67">
        <v>13</v>
      </c>
      <c r="H21" s="68">
        <v>41</v>
      </c>
      <c r="I21" s="64">
        <f t="shared" si="0"/>
        <v>3095</v>
      </c>
      <c r="J21" s="266"/>
      <c r="K21" s="66">
        <v>2015</v>
      </c>
      <c r="L21" s="67">
        <v>2269</v>
      </c>
      <c r="M21" s="68">
        <v>241</v>
      </c>
      <c r="N21" s="67">
        <v>62</v>
      </c>
      <c r="O21" s="68">
        <v>225</v>
      </c>
      <c r="P21" s="67">
        <v>10</v>
      </c>
      <c r="Q21" s="68">
        <v>25</v>
      </c>
      <c r="R21" s="65">
        <f t="shared" si="1"/>
        <v>2832</v>
      </c>
    </row>
    <row r="22" spans="1:18">
      <c r="A22" s="261"/>
      <c r="B22" s="66">
        <v>2016</v>
      </c>
      <c r="C22" s="67">
        <v>2471</v>
      </c>
      <c r="D22" s="68">
        <v>249</v>
      </c>
      <c r="E22" s="67">
        <v>51</v>
      </c>
      <c r="F22" s="68">
        <v>233</v>
      </c>
      <c r="G22" s="67">
        <v>14</v>
      </c>
      <c r="H22" s="68">
        <v>45</v>
      </c>
      <c r="I22" s="64">
        <v>3063</v>
      </c>
      <c r="J22" s="266"/>
      <c r="K22" s="66">
        <v>2016</v>
      </c>
      <c r="L22" s="67">
        <v>2394</v>
      </c>
      <c r="M22" s="68">
        <v>229</v>
      </c>
      <c r="N22" s="67">
        <v>62</v>
      </c>
      <c r="O22" s="68">
        <v>224</v>
      </c>
      <c r="P22" s="67">
        <v>15</v>
      </c>
      <c r="Q22" s="68">
        <v>34</v>
      </c>
      <c r="R22" s="65">
        <v>2958</v>
      </c>
    </row>
    <row r="23" spans="1:18">
      <c r="A23" s="261"/>
      <c r="B23" s="66">
        <v>2017</v>
      </c>
      <c r="C23" s="67">
        <v>2322</v>
      </c>
      <c r="D23" s="68">
        <v>243</v>
      </c>
      <c r="E23" s="67">
        <v>83</v>
      </c>
      <c r="F23" s="68">
        <v>213</v>
      </c>
      <c r="G23" s="67">
        <v>9</v>
      </c>
      <c r="H23" s="68">
        <v>47</v>
      </c>
      <c r="I23" s="64">
        <v>2917</v>
      </c>
      <c r="J23" s="266"/>
      <c r="K23" s="66">
        <v>2017</v>
      </c>
      <c r="L23" s="67">
        <v>2241</v>
      </c>
      <c r="M23" s="68">
        <v>242</v>
      </c>
      <c r="N23" s="67">
        <v>58</v>
      </c>
      <c r="O23" s="68">
        <v>222</v>
      </c>
      <c r="P23" s="67">
        <v>10</v>
      </c>
      <c r="Q23" s="68">
        <v>33</v>
      </c>
      <c r="R23" s="65">
        <v>2806</v>
      </c>
    </row>
    <row r="24" spans="1:18">
      <c r="A24" s="261"/>
      <c r="B24" s="66">
        <v>2018</v>
      </c>
      <c r="C24" s="67">
        <v>2361</v>
      </c>
      <c r="D24" s="68">
        <v>251</v>
      </c>
      <c r="E24" s="67">
        <v>54</v>
      </c>
      <c r="F24" s="68">
        <v>215</v>
      </c>
      <c r="G24" s="67">
        <v>8</v>
      </c>
      <c r="H24" s="68">
        <v>46</v>
      </c>
      <c r="I24" s="64">
        <v>2935</v>
      </c>
      <c r="J24" s="266"/>
      <c r="K24" s="66">
        <v>2018</v>
      </c>
      <c r="L24" s="67">
        <v>2379</v>
      </c>
      <c r="M24" s="68">
        <v>196</v>
      </c>
      <c r="N24" s="67">
        <v>59</v>
      </c>
      <c r="O24" s="68">
        <v>233</v>
      </c>
      <c r="P24" s="67">
        <v>5</v>
      </c>
      <c r="Q24" s="68">
        <v>23</v>
      </c>
      <c r="R24" s="65">
        <v>2895</v>
      </c>
    </row>
    <row r="25" spans="1:18" ht="15" thickBot="1">
      <c r="A25" s="261"/>
      <c r="B25" s="66">
        <v>2019</v>
      </c>
      <c r="C25" s="67">
        <v>2331</v>
      </c>
      <c r="D25" s="68">
        <v>271</v>
      </c>
      <c r="E25" s="68">
        <v>54</v>
      </c>
      <c r="F25" s="68">
        <v>204</v>
      </c>
      <c r="G25" s="68">
        <v>15</v>
      </c>
      <c r="H25" s="68">
        <v>32</v>
      </c>
      <c r="I25" s="64">
        <f>SUM(C25:H25)</f>
        <v>2907</v>
      </c>
      <c r="J25" s="266"/>
      <c r="K25" s="66">
        <v>2019</v>
      </c>
      <c r="L25" s="67">
        <v>2198</v>
      </c>
      <c r="M25" s="68">
        <v>202</v>
      </c>
      <c r="N25" s="68">
        <v>57</v>
      </c>
      <c r="O25" s="68">
        <v>235</v>
      </c>
      <c r="P25" s="68">
        <v>9</v>
      </c>
      <c r="Q25" s="68">
        <v>29</v>
      </c>
      <c r="R25" s="65">
        <f>SUM(L25:Q25)</f>
        <v>2730</v>
      </c>
    </row>
    <row r="26" spans="1:18" ht="15" thickBot="1">
      <c r="A26" s="262"/>
      <c r="B26" s="52" t="s">
        <v>77</v>
      </c>
      <c r="C26" s="69">
        <f t="shared" ref="C26:I26" si="2">C25/C3</f>
        <v>0.819620253164557</v>
      </c>
      <c r="D26" s="70">
        <f t="shared" si="2"/>
        <v>0.94755244755244761</v>
      </c>
      <c r="E26" s="70">
        <f t="shared" si="2"/>
        <v>0.43548387096774194</v>
      </c>
      <c r="F26" s="70">
        <f t="shared" si="2"/>
        <v>0.88311688311688308</v>
      </c>
      <c r="G26" s="70">
        <f t="shared" si="2"/>
        <v>0.78947368421052633</v>
      </c>
      <c r="H26" s="70">
        <f t="shared" si="2"/>
        <v>0.76190476190476186</v>
      </c>
      <c r="I26" s="70">
        <f t="shared" si="2"/>
        <v>0.81979695431472077</v>
      </c>
      <c r="J26" s="267"/>
      <c r="K26" s="52" t="s">
        <v>77</v>
      </c>
      <c r="L26" s="69">
        <f t="shared" ref="L26:R26" si="3">L25/L3</f>
        <v>0.70652523304403725</v>
      </c>
      <c r="M26" s="70">
        <f t="shared" si="3"/>
        <v>0.71126760563380287</v>
      </c>
      <c r="N26" s="70">
        <f t="shared" si="3"/>
        <v>0.49137931034482757</v>
      </c>
      <c r="O26" s="70">
        <f t="shared" si="3"/>
        <v>0.78333333333333333</v>
      </c>
      <c r="P26" s="70">
        <f t="shared" si="3"/>
        <v>0.3</v>
      </c>
      <c r="Q26" s="70">
        <f t="shared" si="3"/>
        <v>1.0740740740740742</v>
      </c>
      <c r="R26" s="71">
        <f t="shared" si="3"/>
        <v>0.70579110651499488</v>
      </c>
    </row>
    <row r="27" spans="1:18">
      <c r="A27" s="268" t="s">
        <v>78</v>
      </c>
      <c r="B27" s="72">
        <v>1997</v>
      </c>
      <c r="C27" s="73">
        <v>2141</v>
      </c>
      <c r="D27" s="60">
        <v>224</v>
      </c>
      <c r="E27" s="73">
        <v>67</v>
      </c>
      <c r="F27" s="60">
        <v>256</v>
      </c>
      <c r="G27" s="73">
        <v>28</v>
      </c>
      <c r="H27" s="60">
        <v>48</v>
      </c>
      <c r="I27" s="74">
        <f>SUM(C27:H27)</f>
        <v>2764</v>
      </c>
    </row>
    <row r="28" spans="1:18">
      <c r="A28" s="259"/>
      <c r="B28" s="57">
        <v>1998</v>
      </c>
      <c r="C28" s="58"/>
      <c r="D28" s="59"/>
      <c r="E28" s="58"/>
      <c r="F28" s="59"/>
      <c r="G28" s="58"/>
      <c r="H28" s="59"/>
      <c r="I28" s="61"/>
    </row>
    <row r="29" spans="1:18">
      <c r="A29" s="259"/>
      <c r="B29" s="57">
        <v>1999</v>
      </c>
      <c r="C29" s="58"/>
      <c r="D29" s="59"/>
      <c r="E29" s="58"/>
      <c r="F29" s="59"/>
      <c r="G29" s="58"/>
      <c r="H29" s="59"/>
      <c r="I29" s="61"/>
    </row>
    <row r="30" spans="1:18">
      <c r="A30" s="260"/>
      <c r="B30" s="62">
        <v>2000</v>
      </c>
      <c r="C30" s="63">
        <v>1850</v>
      </c>
      <c r="D30" s="64">
        <v>192</v>
      </c>
      <c r="E30" s="63">
        <v>20</v>
      </c>
      <c r="F30" s="64">
        <v>283</v>
      </c>
      <c r="G30" s="63">
        <v>19</v>
      </c>
      <c r="H30" s="64">
        <v>52</v>
      </c>
      <c r="I30" s="65">
        <f>SUM(C30:H30)</f>
        <v>2416</v>
      </c>
    </row>
    <row r="31" spans="1:18">
      <c r="A31" s="260"/>
      <c r="B31" s="62">
        <v>2001</v>
      </c>
      <c r="C31" s="63"/>
      <c r="D31" s="64"/>
      <c r="E31" s="63"/>
      <c r="F31" s="64"/>
      <c r="G31" s="63"/>
      <c r="H31" s="64"/>
      <c r="I31" s="65"/>
    </row>
    <row r="32" spans="1:18">
      <c r="A32" s="260"/>
      <c r="B32" s="62">
        <v>2002</v>
      </c>
      <c r="C32" s="63"/>
      <c r="D32" s="64"/>
      <c r="E32" s="63"/>
      <c r="F32" s="64"/>
      <c r="G32" s="63"/>
      <c r="H32" s="64"/>
      <c r="I32" s="65"/>
    </row>
    <row r="33" spans="1:9">
      <c r="A33" s="260"/>
      <c r="B33" s="62">
        <v>2003</v>
      </c>
      <c r="C33" s="63">
        <v>2189</v>
      </c>
      <c r="D33" s="64">
        <v>232</v>
      </c>
      <c r="E33" s="63">
        <v>20</v>
      </c>
      <c r="F33" s="64">
        <v>267</v>
      </c>
      <c r="G33" s="63">
        <v>21</v>
      </c>
      <c r="H33" s="64">
        <v>29</v>
      </c>
      <c r="I33" s="65">
        <f>SUM(C33:H33)</f>
        <v>2758</v>
      </c>
    </row>
    <row r="34" spans="1:9">
      <c r="A34" s="260"/>
      <c r="B34" s="62">
        <v>2004</v>
      </c>
      <c r="C34" s="63"/>
      <c r="D34" s="64"/>
      <c r="E34" s="63"/>
      <c r="F34" s="64"/>
      <c r="G34" s="63"/>
      <c r="H34" s="64"/>
      <c r="I34" s="65"/>
    </row>
    <row r="35" spans="1:9">
      <c r="A35" s="260"/>
      <c r="B35" s="62">
        <v>2005</v>
      </c>
      <c r="C35" s="63"/>
      <c r="D35" s="64"/>
      <c r="E35" s="63"/>
      <c r="F35" s="64"/>
      <c r="G35" s="63"/>
      <c r="H35" s="64"/>
      <c r="I35" s="65"/>
    </row>
    <row r="36" spans="1:9">
      <c r="A36" s="260"/>
      <c r="B36" s="62">
        <v>2006</v>
      </c>
      <c r="C36" s="63">
        <v>1835</v>
      </c>
      <c r="D36" s="64">
        <v>224</v>
      </c>
      <c r="E36" s="63">
        <v>19</v>
      </c>
      <c r="F36" s="64">
        <v>217</v>
      </c>
      <c r="G36" s="63">
        <v>13</v>
      </c>
      <c r="H36" s="64">
        <v>33</v>
      </c>
      <c r="I36" s="65">
        <f>SUM(C36:H36)</f>
        <v>2341</v>
      </c>
    </row>
    <row r="37" spans="1:9">
      <c r="A37" s="260"/>
      <c r="B37" s="62">
        <v>2007</v>
      </c>
      <c r="C37" s="63"/>
      <c r="D37" s="64"/>
      <c r="E37" s="63"/>
      <c r="F37" s="64"/>
      <c r="G37" s="63"/>
      <c r="H37" s="64"/>
      <c r="I37" s="65"/>
    </row>
    <row r="38" spans="1:9">
      <c r="A38" s="260"/>
      <c r="B38" s="62">
        <v>2008</v>
      </c>
      <c r="C38" s="63"/>
      <c r="D38" s="64"/>
      <c r="E38" s="63"/>
      <c r="F38" s="64"/>
      <c r="G38" s="63"/>
      <c r="H38" s="64"/>
      <c r="I38" s="65"/>
    </row>
    <row r="39" spans="1:9">
      <c r="A39" s="260"/>
      <c r="B39" s="62">
        <v>2009</v>
      </c>
      <c r="C39" s="63">
        <v>1704</v>
      </c>
      <c r="D39" s="64">
        <v>203</v>
      </c>
      <c r="E39" s="63">
        <v>26</v>
      </c>
      <c r="F39" s="64">
        <v>263</v>
      </c>
      <c r="G39" s="63">
        <v>16</v>
      </c>
      <c r="H39" s="64">
        <v>44</v>
      </c>
      <c r="I39" s="65">
        <f t="shared" ref="I39:I45" si="4">SUM(C39:H39)</f>
        <v>2256</v>
      </c>
    </row>
    <row r="40" spans="1:9">
      <c r="A40" s="260"/>
      <c r="B40" s="66">
        <v>2010</v>
      </c>
      <c r="C40" s="67">
        <v>1672</v>
      </c>
      <c r="D40" s="68">
        <v>192</v>
      </c>
      <c r="E40" s="67">
        <v>30</v>
      </c>
      <c r="F40" s="68">
        <v>213</v>
      </c>
      <c r="G40" s="67">
        <v>11</v>
      </c>
      <c r="H40" s="68">
        <v>63</v>
      </c>
      <c r="I40" s="65">
        <f t="shared" si="4"/>
        <v>2181</v>
      </c>
    </row>
    <row r="41" spans="1:9">
      <c r="A41" s="261"/>
      <c r="B41" s="66">
        <v>2011</v>
      </c>
      <c r="C41" s="67">
        <v>1712</v>
      </c>
      <c r="D41" s="68">
        <v>228</v>
      </c>
      <c r="E41" s="67">
        <v>13</v>
      </c>
      <c r="F41" s="68">
        <v>249</v>
      </c>
      <c r="G41" s="67">
        <v>20</v>
      </c>
      <c r="H41" s="68">
        <v>73</v>
      </c>
      <c r="I41" s="65">
        <f t="shared" si="4"/>
        <v>2295</v>
      </c>
    </row>
    <row r="42" spans="1:9">
      <c r="A42" s="261"/>
      <c r="B42" s="66">
        <v>2012</v>
      </c>
      <c r="C42" s="67">
        <v>1407</v>
      </c>
      <c r="D42" s="68">
        <v>158</v>
      </c>
      <c r="E42" s="67">
        <v>7</v>
      </c>
      <c r="F42" s="68">
        <v>213</v>
      </c>
      <c r="G42" s="67">
        <v>19</v>
      </c>
      <c r="H42" s="68">
        <v>64</v>
      </c>
      <c r="I42" s="65">
        <f t="shared" si="4"/>
        <v>1868</v>
      </c>
    </row>
    <row r="43" spans="1:9">
      <c r="A43" s="261"/>
      <c r="B43" s="66">
        <v>2013</v>
      </c>
      <c r="C43" s="67">
        <v>1417</v>
      </c>
      <c r="D43" s="68">
        <v>132</v>
      </c>
      <c r="E43" s="67">
        <v>21</v>
      </c>
      <c r="F43" s="68">
        <v>198</v>
      </c>
      <c r="G43" s="67">
        <v>21</v>
      </c>
      <c r="H43" s="68">
        <v>60</v>
      </c>
      <c r="I43" s="65">
        <f t="shared" si="4"/>
        <v>1849</v>
      </c>
    </row>
    <row r="44" spans="1:9">
      <c r="A44" s="261"/>
      <c r="B44" s="66">
        <v>2014</v>
      </c>
      <c r="C44" s="67">
        <v>1470</v>
      </c>
      <c r="D44" s="68">
        <v>186</v>
      </c>
      <c r="E44" s="67">
        <v>13</v>
      </c>
      <c r="F44" s="68">
        <v>215</v>
      </c>
      <c r="G44" s="67">
        <v>17</v>
      </c>
      <c r="H44" s="68">
        <v>57</v>
      </c>
      <c r="I44" s="65">
        <f t="shared" si="4"/>
        <v>1958</v>
      </c>
    </row>
    <row r="45" spans="1:9">
      <c r="A45" s="261"/>
      <c r="B45" s="66">
        <v>2015</v>
      </c>
      <c r="C45" s="67">
        <v>1745</v>
      </c>
      <c r="D45" s="68">
        <v>177</v>
      </c>
      <c r="E45" s="67">
        <v>14</v>
      </c>
      <c r="F45" s="68">
        <v>214</v>
      </c>
      <c r="G45" s="67">
        <v>10</v>
      </c>
      <c r="H45" s="68">
        <v>56</v>
      </c>
      <c r="I45" s="65">
        <f t="shared" si="4"/>
        <v>2216</v>
      </c>
    </row>
    <row r="46" spans="1:9">
      <c r="A46" s="261"/>
      <c r="B46" s="66">
        <v>2016</v>
      </c>
      <c r="C46" s="67">
        <v>1610</v>
      </c>
      <c r="D46" s="68">
        <v>187</v>
      </c>
      <c r="E46" s="67">
        <v>12</v>
      </c>
      <c r="F46" s="68">
        <v>218</v>
      </c>
      <c r="G46" s="67">
        <v>12</v>
      </c>
      <c r="H46" s="68">
        <v>47</v>
      </c>
      <c r="I46" s="65">
        <v>2086</v>
      </c>
    </row>
    <row r="47" spans="1:9">
      <c r="A47" s="261"/>
      <c r="B47" s="66">
        <v>2017</v>
      </c>
      <c r="C47" s="67">
        <v>1512</v>
      </c>
      <c r="D47" s="68">
        <v>170</v>
      </c>
      <c r="E47" s="67">
        <v>26</v>
      </c>
      <c r="F47" s="68">
        <v>260</v>
      </c>
      <c r="G47" s="67">
        <v>21</v>
      </c>
      <c r="H47" s="68">
        <v>44</v>
      </c>
      <c r="I47" s="65">
        <v>2033</v>
      </c>
    </row>
    <row r="48" spans="1:9">
      <c r="A48" s="261"/>
      <c r="B48" s="66">
        <v>2018</v>
      </c>
      <c r="C48" s="67">
        <v>1611</v>
      </c>
      <c r="D48" s="68">
        <v>179</v>
      </c>
      <c r="E48" s="67">
        <v>19</v>
      </c>
      <c r="F48" s="68">
        <v>216</v>
      </c>
      <c r="G48" s="67">
        <v>9</v>
      </c>
      <c r="H48" s="68">
        <v>43</v>
      </c>
      <c r="I48" s="65">
        <v>2077</v>
      </c>
    </row>
    <row r="49" spans="1:9" ht="15" thickBot="1">
      <c r="A49" s="261"/>
      <c r="B49" s="66">
        <v>2019</v>
      </c>
      <c r="C49" s="67">
        <v>1587</v>
      </c>
      <c r="D49" s="68">
        <v>203</v>
      </c>
      <c r="E49" s="68">
        <v>10</v>
      </c>
      <c r="F49" s="68">
        <v>207</v>
      </c>
      <c r="G49" s="68">
        <v>6</v>
      </c>
      <c r="H49" s="68">
        <v>28</v>
      </c>
      <c r="I49" s="65">
        <f>SUM(C49:H49)</f>
        <v>2041</v>
      </c>
    </row>
    <row r="50" spans="1:9" ht="15" thickBot="1">
      <c r="A50" s="269"/>
      <c r="B50" s="75" t="s">
        <v>77</v>
      </c>
      <c r="C50" s="76">
        <f t="shared" ref="C50:I50" si="5">C49/C27</f>
        <v>0.74124241008874359</v>
      </c>
      <c r="D50" s="77">
        <f t="shared" si="5"/>
        <v>0.90625</v>
      </c>
      <c r="E50" s="77">
        <f t="shared" si="5"/>
        <v>0.14925373134328357</v>
      </c>
      <c r="F50" s="77">
        <f t="shared" si="5"/>
        <v>0.80859375</v>
      </c>
      <c r="G50" s="77">
        <f t="shared" si="5"/>
        <v>0.21428571428571427</v>
      </c>
      <c r="H50" s="77">
        <f t="shared" si="5"/>
        <v>0.58333333333333337</v>
      </c>
      <c r="I50" s="78">
        <f t="shared" si="5"/>
        <v>0.73842257597684513</v>
      </c>
    </row>
    <row r="51" spans="1:9" ht="15" thickTop="1"/>
    <row r="54" spans="1:9">
      <c r="A54" s="79">
        <f>100-((I22/I25)*100)</f>
        <v>-5.3663570691434614</v>
      </c>
      <c r="B54" s="80"/>
    </row>
    <row r="55" spans="1:9">
      <c r="A55" s="79">
        <f>100-((R22/R25)*100)</f>
        <v>-8.3516483516483504</v>
      </c>
      <c r="B55" s="80"/>
    </row>
    <row r="56" spans="1:9">
      <c r="A56" s="79">
        <f>100-((I46/I49)*100)</f>
        <v>-2.2048015678588939</v>
      </c>
      <c r="B56" s="80"/>
    </row>
    <row r="71" spans="11:11">
      <c r="K71" s="81"/>
    </row>
    <row r="74" spans="11:11">
      <c r="K74" s="81"/>
    </row>
  </sheetData>
  <mergeCells count="4">
    <mergeCell ref="A1:R1"/>
    <mergeCell ref="A3:A26"/>
    <mergeCell ref="J3:J26"/>
    <mergeCell ref="A27:A50"/>
  </mergeCells>
  <printOptions horizontalCentered="1" verticalCentered="1"/>
  <pageMargins left="0.74803149606299213" right="0.74803149606299213" top="0.78740157480314965" bottom="0" header="0.51181102362204722" footer="0.51181102362204722"/>
  <pageSetup paperSize="9" scale="63" orientation="landscape" r:id="rId1"/>
  <headerFooter alignWithMargins="0">
    <oddHeader>&amp;C&amp;"-,Regular"&amp;11SRAD Report No.2031 Transport Statistics Wigan 2018</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35926-91A8-4D24-A291-4E6E63844BB7}">
  <sheetPr>
    <pageSetUpPr fitToPage="1"/>
  </sheetPr>
  <dimension ref="A1:R37"/>
  <sheetViews>
    <sheetView zoomScale="75" zoomScaleNormal="75" zoomScalePageLayoutView="75" workbookViewId="0">
      <selection activeCell="P4" sqref="P4"/>
    </sheetView>
  </sheetViews>
  <sheetFormatPr defaultColWidth="9.1796875" defaultRowHeight="12.5"/>
  <cols>
    <col min="1" max="1" width="12.7265625" style="2" customWidth="1"/>
    <col min="2" max="2" width="11.54296875" style="2" customWidth="1"/>
    <col min="3" max="10" width="9.1796875" style="2"/>
    <col min="11" max="11" width="11.453125" style="2" bestFit="1" customWidth="1"/>
    <col min="12" max="16384" width="9.1796875" style="2"/>
  </cols>
  <sheetData>
    <row r="1" spans="1:18" ht="19" thickBot="1">
      <c r="A1" s="82" t="s">
        <v>79</v>
      </c>
    </row>
    <row r="2" spans="1:18" ht="15.75" customHeight="1" thickTop="1" thickBot="1">
      <c r="A2" s="270" t="s">
        <v>80</v>
      </c>
      <c r="B2" s="271"/>
      <c r="C2" s="271"/>
      <c r="D2" s="271"/>
      <c r="E2" s="271"/>
      <c r="F2" s="271"/>
      <c r="G2" s="271"/>
      <c r="H2" s="271"/>
      <c r="I2" s="271"/>
      <c r="J2" s="272"/>
      <c r="K2" s="272"/>
      <c r="L2" s="272"/>
      <c r="M2" s="272"/>
      <c r="N2" s="272"/>
      <c r="O2" s="272"/>
      <c r="P2" s="272"/>
      <c r="Q2" s="272"/>
      <c r="R2" s="273"/>
    </row>
    <row r="3" spans="1:18" ht="29.5" thickBot="1">
      <c r="A3" s="83" t="s">
        <v>68</v>
      </c>
      <c r="B3" s="84" t="s">
        <v>69</v>
      </c>
      <c r="C3" s="85" t="s">
        <v>11</v>
      </c>
      <c r="D3" s="84" t="s">
        <v>70</v>
      </c>
      <c r="E3" s="85" t="s">
        <v>71</v>
      </c>
      <c r="F3" s="84" t="s">
        <v>14</v>
      </c>
      <c r="G3" s="85" t="s">
        <v>72</v>
      </c>
      <c r="H3" s="84" t="s">
        <v>73</v>
      </c>
      <c r="I3" s="85" t="s">
        <v>74</v>
      </c>
      <c r="J3" s="86" t="s">
        <v>68</v>
      </c>
      <c r="K3" s="84" t="s">
        <v>69</v>
      </c>
      <c r="L3" s="85" t="s">
        <v>11</v>
      </c>
      <c r="M3" s="84" t="s">
        <v>70</v>
      </c>
      <c r="N3" s="85" t="s">
        <v>71</v>
      </c>
      <c r="O3" s="84" t="s">
        <v>14</v>
      </c>
      <c r="P3" s="85" t="s">
        <v>72</v>
      </c>
      <c r="Q3" s="84" t="s">
        <v>73</v>
      </c>
      <c r="R3" s="87" t="s">
        <v>74</v>
      </c>
    </row>
    <row r="4" spans="1:18" ht="15" customHeight="1">
      <c r="A4" s="274" t="s">
        <v>75</v>
      </c>
      <c r="B4" s="88">
        <v>1997</v>
      </c>
      <c r="C4" s="89">
        <v>442</v>
      </c>
      <c r="D4" s="90">
        <v>64</v>
      </c>
      <c r="E4" s="89">
        <v>33</v>
      </c>
      <c r="F4" s="90">
        <v>2</v>
      </c>
      <c r="G4" s="89">
        <v>4</v>
      </c>
      <c r="H4" s="90">
        <v>6</v>
      </c>
      <c r="I4" s="91">
        <v>551</v>
      </c>
      <c r="J4" s="278" t="s">
        <v>76</v>
      </c>
      <c r="K4" s="88">
        <v>1997</v>
      </c>
      <c r="L4" s="89">
        <v>1040</v>
      </c>
      <c r="M4" s="90">
        <v>96</v>
      </c>
      <c r="N4" s="89">
        <v>45</v>
      </c>
      <c r="O4" s="90">
        <v>2</v>
      </c>
      <c r="P4" s="89">
        <v>3</v>
      </c>
      <c r="Q4" s="90">
        <v>4</v>
      </c>
      <c r="R4" s="92">
        <v>1190</v>
      </c>
    </row>
    <row r="5" spans="1:18" ht="14.5">
      <c r="A5" s="275"/>
      <c r="B5" s="93">
        <v>2000</v>
      </c>
      <c r="C5" s="94">
        <v>693</v>
      </c>
      <c r="D5" s="95">
        <v>58</v>
      </c>
      <c r="E5" s="94">
        <v>25</v>
      </c>
      <c r="F5" s="95">
        <v>8</v>
      </c>
      <c r="G5" s="94">
        <v>5</v>
      </c>
      <c r="H5" s="95">
        <v>13</v>
      </c>
      <c r="I5" s="94">
        <v>802</v>
      </c>
      <c r="J5" s="279"/>
      <c r="K5" s="93">
        <v>2000</v>
      </c>
      <c r="L5" s="94">
        <v>1672</v>
      </c>
      <c r="M5" s="95">
        <v>105</v>
      </c>
      <c r="N5" s="94">
        <v>35</v>
      </c>
      <c r="O5" s="95">
        <v>19</v>
      </c>
      <c r="P5" s="94">
        <v>9</v>
      </c>
      <c r="Q5" s="95">
        <v>5</v>
      </c>
      <c r="R5" s="96">
        <v>1845</v>
      </c>
    </row>
    <row r="6" spans="1:18" ht="14.5">
      <c r="A6" s="275"/>
      <c r="B6" s="93">
        <v>2003</v>
      </c>
      <c r="C6" s="94">
        <v>931</v>
      </c>
      <c r="D6" s="95">
        <v>78</v>
      </c>
      <c r="E6" s="94">
        <v>23</v>
      </c>
      <c r="F6" s="95">
        <v>8</v>
      </c>
      <c r="G6" s="94">
        <v>7</v>
      </c>
      <c r="H6" s="95">
        <v>21</v>
      </c>
      <c r="I6" s="94">
        <v>1068</v>
      </c>
      <c r="J6" s="279"/>
      <c r="K6" s="93">
        <v>2003</v>
      </c>
      <c r="L6" s="94">
        <v>1853</v>
      </c>
      <c r="M6" s="95">
        <v>105</v>
      </c>
      <c r="N6" s="94">
        <v>43</v>
      </c>
      <c r="O6" s="95">
        <v>10</v>
      </c>
      <c r="P6" s="94">
        <v>9</v>
      </c>
      <c r="Q6" s="95">
        <v>16</v>
      </c>
      <c r="R6" s="96">
        <v>2036</v>
      </c>
    </row>
    <row r="7" spans="1:18" ht="14.5">
      <c r="A7" s="275"/>
      <c r="B7" s="93">
        <v>2006</v>
      </c>
      <c r="C7" s="94">
        <v>1011</v>
      </c>
      <c r="D7" s="95">
        <v>85</v>
      </c>
      <c r="E7" s="94">
        <v>13</v>
      </c>
      <c r="F7" s="95">
        <v>4</v>
      </c>
      <c r="G7" s="94">
        <v>1</v>
      </c>
      <c r="H7" s="95">
        <v>8</v>
      </c>
      <c r="I7" s="94">
        <v>1122</v>
      </c>
      <c r="J7" s="279"/>
      <c r="K7" s="93">
        <v>2006</v>
      </c>
      <c r="L7" s="94">
        <v>2099</v>
      </c>
      <c r="M7" s="95">
        <v>117</v>
      </c>
      <c r="N7" s="94">
        <v>40</v>
      </c>
      <c r="O7" s="95">
        <v>14</v>
      </c>
      <c r="P7" s="94">
        <v>3</v>
      </c>
      <c r="Q7" s="95">
        <v>3</v>
      </c>
      <c r="R7" s="96">
        <v>2276</v>
      </c>
    </row>
    <row r="8" spans="1:18" ht="14.5">
      <c r="A8" s="275"/>
      <c r="B8" s="93">
        <v>2009</v>
      </c>
      <c r="C8" s="94">
        <v>1173</v>
      </c>
      <c r="D8" s="95">
        <v>93</v>
      </c>
      <c r="E8" s="94">
        <v>11</v>
      </c>
      <c r="F8" s="95">
        <v>2</v>
      </c>
      <c r="G8" s="94">
        <v>7</v>
      </c>
      <c r="H8" s="95">
        <v>12</v>
      </c>
      <c r="I8" s="94">
        <v>1298</v>
      </c>
      <c r="J8" s="279"/>
      <c r="K8" s="93">
        <v>2009</v>
      </c>
      <c r="L8" s="94">
        <v>2118</v>
      </c>
      <c r="M8" s="95">
        <v>138</v>
      </c>
      <c r="N8" s="94">
        <v>23</v>
      </c>
      <c r="O8" s="95">
        <v>7</v>
      </c>
      <c r="P8" s="94">
        <v>10</v>
      </c>
      <c r="Q8" s="95">
        <v>22</v>
      </c>
      <c r="R8" s="96">
        <v>2318</v>
      </c>
    </row>
    <row r="9" spans="1:18" ht="14.5">
      <c r="A9" s="275"/>
      <c r="B9" s="93">
        <v>2010</v>
      </c>
      <c r="C9" s="94">
        <v>1049</v>
      </c>
      <c r="D9" s="95">
        <v>91</v>
      </c>
      <c r="E9" s="94">
        <v>16</v>
      </c>
      <c r="F9" s="95">
        <v>2</v>
      </c>
      <c r="G9" s="94">
        <v>1</v>
      </c>
      <c r="H9" s="95">
        <v>14</v>
      </c>
      <c r="I9" s="94">
        <v>1173</v>
      </c>
      <c r="J9" s="279"/>
      <c r="K9" s="93">
        <v>2010</v>
      </c>
      <c r="L9" s="94">
        <v>2123</v>
      </c>
      <c r="M9" s="95">
        <v>138</v>
      </c>
      <c r="N9" s="94">
        <v>21</v>
      </c>
      <c r="O9" s="95">
        <v>8</v>
      </c>
      <c r="P9" s="94">
        <v>13</v>
      </c>
      <c r="Q9" s="95">
        <v>11</v>
      </c>
      <c r="R9" s="96">
        <v>2314</v>
      </c>
    </row>
    <row r="10" spans="1:18" ht="14.5">
      <c r="A10" s="275"/>
      <c r="B10" s="97">
        <v>2011</v>
      </c>
      <c r="C10" s="98">
        <v>1236</v>
      </c>
      <c r="D10" s="99">
        <v>106</v>
      </c>
      <c r="E10" s="98">
        <v>7</v>
      </c>
      <c r="F10" s="99">
        <v>3</v>
      </c>
      <c r="G10" s="98">
        <v>4</v>
      </c>
      <c r="H10" s="99">
        <v>25</v>
      </c>
      <c r="I10" s="94">
        <v>1381</v>
      </c>
      <c r="J10" s="279"/>
      <c r="K10" s="97">
        <v>2011</v>
      </c>
      <c r="L10" s="98">
        <v>2063</v>
      </c>
      <c r="M10" s="99">
        <v>123</v>
      </c>
      <c r="N10" s="98">
        <v>19</v>
      </c>
      <c r="O10" s="99">
        <v>1</v>
      </c>
      <c r="P10" s="98">
        <v>7</v>
      </c>
      <c r="Q10" s="99">
        <v>18</v>
      </c>
      <c r="R10" s="96">
        <v>2231</v>
      </c>
    </row>
    <row r="11" spans="1:18" ht="14.5">
      <c r="A11" s="276"/>
      <c r="B11" s="93">
        <v>2012</v>
      </c>
      <c r="C11" s="100">
        <v>1415</v>
      </c>
      <c r="D11" s="101">
        <v>140</v>
      </c>
      <c r="E11" s="100">
        <v>11</v>
      </c>
      <c r="F11" s="101">
        <v>6</v>
      </c>
      <c r="G11" s="100">
        <v>10</v>
      </c>
      <c r="H11" s="101">
        <v>18</v>
      </c>
      <c r="I11" s="94">
        <v>1600</v>
      </c>
      <c r="J11" s="280"/>
      <c r="K11" s="93">
        <v>2012</v>
      </c>
      <c r="L11" s="100">
        <v>2331</v>
      </c>
      <c r="M11" s="101">
        <v>147</v>
      </c>
      <c r="N11" s="100">
        <v>26</v>
      </c>
      <c r="O11" s="101">
        <v>0</v>
      </c>
      <c r="P11" s="100">
        <v>7</v>
      </c>
      <c r="Q11" s="101">
        <v>26</v>
      </c>
      <c r="R11" s="96">
        <v>2537</v>
      </c>
    </row>
    <row r="12" spans="1:18" ht="14.5">
      <c r="A12" s="276"/>
      <c r="B12" s="102">
        <v>2013</v>
      </c>
      <c r="C12" s="103">
        <v>1150</v>
      </c>
      <c r="D12" s="104">
        <v>93</v>
      </c>
      <c r="E12" s="103">
        <v>15</v>
      </c>
      <c r="F12" s="104">
        <v>4</v>
      </c>
      <c r="G12" s="103">
        <v>6</v>
      </c>
      <c r="H12" s="104">
        <v>9</v>
      </c>
      <c r="I12" s="105">
        <v>1277</v>
      </c>
      <c r="J12" s="280"/>
      <c r="K12" s="102">
        <v>2013</v>
      </c>
      <c r="L12" s="103">
        <v>1847</v>
      </c>
      <c r="M12" s="104">
        <v>86</v>
      </c>
      <c r="N12" s="103">
        <v>8</v>
      </c>
      <c r="O12" s="104">
        <v>4</v>
      </c>
      <c r="P12" s="103">
        <v>5</v>
      </c>
      <c r="Q12" s="104">
        <v>3</v>
      </c>
      <c r="R12" s="106">
        <v>1953</v>
      </c>
    </row>
    <row r="13" spans="1:18" ht="14.5">
      <c r="A13" s="276"/>
      <c r="B13" s="93">
        <v>2014</v>
      </c>
      <c r="C13" s="100">
        <v>1211</v>
      </c>
      <c r="D13" s="101">
        <v>101</v>
      </c>
      <c r="E13" s="100">
        <v>17</v>
      </c>
      <c r="F13" s="101">
        <v>5</v>
      </c>
      <c r="G13" s="100">
        <v>7</v>
      </c>
      <c r="H13" s="101">
        <v>24</v>
      </c>
      <c r="I13" s="94">
        <v>1365</v>
      </c>
      <c r="J13" s="280"/>
      <c r="K13" s="93">
        <v>2014</v>
      </c>
      <c r="L13" s="100">
        <v>2248</v>
      </c>
      <c r="M13" s="101">
        <v>143</v>
      </c>
      <c r="N13" s="100">
        <v>19</v>
      </c>
      <c r="O13" s="101">
        <v>4</v>
      </c>
      <c r="P13" s="100">
        <v>13</v>
      </c>
      <c r="Q13" s="101">
        <v>24</v>
      </c>
      <c r="R13" s="96">
        <v>2451</v>
      </c>
    </row>
    <row r="14" spans="1:18" ht="14.5">
      <c r="A14" s="276"/>
      <c r="B14" s="97">
        <v>2015</v>
      </c>
      <c r="C14" s="98">
        <v>1192</v>
      </c>
      <c r="D14" s="99">
        <v>84</v>
      </c>
      <c r="E14" s="98">
        <v>23</v>
      </c>
      <c r="F14" s="99">
        <v>3</v>
      </c>
      <c r="G14" s="98">
        <v>4</v>
      </c>
      <c r="H14" s="99">
        <v>25</v>
      </c>
      <c r="I14" s="107">
        <v>1331</v>
      </c>
      <c r="J14" s="280"/>
      <c r="K14" s="97">
        <v>2015</v>
      </c>
      <c r="L14" s="98">
        <v>2177</v>
      </c>
      <c r="M14" s="99">
        <v>179</v>
      </c>
      <c r="N14" s="98">
        <v>20</v>
      </c>
      <c r="O14" s="99">
        <v>3</v>
      </c>
      <c r="P14" s="98">
        <v>2</v>
      </c>
      <c r="Q14" s="99">
        <v>15</v>
      </c>
      <c r="R14" s="108">
        <v>2396</v>
      </c>
    </row>
    <row r="15" spans="1:18" ht="14.5">
      <c r="A15" s="276"/>
      <c r="B15" s="97">
        <v>2016</v>
      </c>
      <c r="C15" s="98">
        <v>1219</v>
      </c>
      <c r="D15" s="99">
        <v>128</v>
      </c>
      <c r="E15" s="98">
        <v>25</v>
      </c>
      <c r="F15" s="99">
        <v>2</v>
      </c>
      <c r="G15" s="98">
        <v>6</v>
      </c>
      <c r="H15" s="99">
        <v>15</v>
      </c>
      <c r="I15" s="107">
        <v>1395</v>
      </c>
      <c r="J15" s="280"/>
      <c r="K15" s="97">
        <v>2016</v>
      </c>
      <c r="L15" s="98">
        <v>2291</v>
      </c>
      <c r="M15" s="99">
        <v>186</v>
      </c>
      <c r="N15" s="98">
        <v>20</v>
      </c>
      <c r="O15" s="99">
        <v>3</v>
      </c>
      <c r="P15" s="98">
        <v>9</v>
      </c>
      <c r="Q15" s="99">
        <v>32</v>
      </c>
      <c r="R15" s="108">
        <v>2541</v>
      </c>
    </row>
    <row r="16" spans="1:18" ht="14.5">
      <c r="A16" s="276"/>
      <c r="B16" s="97">
        <v>2017</v>
      </c>
      <c r="C16" s="98">
        <v>1342</v>
      </c>
      <c r="D16" s="99">
        <v>148</v>
      </c>
      <c r="E16" s="98">
        <v>14</v>
      </c>
      <c r="F16" s="99">
        <v>1</v>
      </c>
      <c r="G16" s="98">
        <v>7</v>
      </c>
      <c r="H16" s="99">
        <v>26</v>
      </c>
      <c r="I16" s="107">
        <v>1538</v>
      </c>
      <c r="J16" s="280"/>
      <c r="K16" s="97">
        <v>2017</v>
      </c>
      <c r="L16" s="98">
        <v>2396</v>
      </c>
      <c r="M16" s="99">
        <v>155</v>
      </c>
      <c r="N16" s="98">
        <v>22</v>
      </c>
      <c r="O16" s="99">
        <v>2</v>
      </c>
      <c r="P16" s="98">
        <v>9</v>
      </c>
      <c r="Q16" s="99">
        <v>19</v>
      </c>
      <c r="R16" s="108">
        <v>2603</v>
      </c>
    </row>
    <row r="17" spans="1:18" ht="14.5">
      <c r="A17" s="276"/>
      <c r="B17" s="97">
        <v>2018</v>
      </c>
      <c r="C17" s="98">
        <v>1286</v>
      </c>
      <c r="D17" s="99">
        <v>89</v>
      </c>
      <c r="E17" s="98">
        <v>36</v>
      </c>
      <c r="F17" s="99">
        <v>0</v>
      </c>
      <c r="G17" s="98">
        <v>2</v>
      </c>
      <c r="H17" s="99">
        <v>15</v>
      </c>
      <c r="I17" s="107">
        <v>1428</v>
      </c>
      <c r="J17" s="280"/>
      <c r="K17" s="97">
        <v>2018</v>
      </c>
      <c r="L17" s="98">
        <v>2498</v>
      </c>
      <c r="M17" s="99">
        <v>193</v>
      </c>
      <c r="N17" s="98">
        <v>42</v>
      </c>
      <c r="O17" s="99">
        <v>0</v>
      </c>
      <c r="P17" s="98">
        <v>0</v>
      </c>
      <c r="Q17" s="99">
        <v>15</v>
      </c>
      <c r="R17" s="108">
        <v>2748</v>
      </c>
    </row>
    <row r="18" spans="1:18" ht="15" thickBot="1">
      <c r="A18" s="276"/>
      <c r="B18" s="109">
        <v>2019</v>
      </c>
      <c r="C18" s="110">
        <v>1403</v>
      </c>
      <c r="D18" s="111">
        <v>167</v>
      </c>
      <c r="E18" s="110">
        <v>24</v>
      </c>
      <c r="F18" s="111">
        <v>1</v>
      </c>
      <c r="G18" s="110">
        <v>2</v>
      </c>
      <c r="H18" s="111">
        <v>37</v>
      </c>
      <c r="I18" s="112">
        <f>SUM(C18:H18)</f>
        <v>1634</v>
      </c>
      <c r="J18" s="280"/>
      <c r="K18" s="109">
        <v>2019</v>
      </c>
      <c r="L18" s="110">
        <v>2415</v>
      </c>
      <c r="M18" s="111">
        <v>199</v>
      </c>
      <c r="N18" s="110">
        <v>20</v>
      </c>
      <c r="O18" s="111">
        <v>2</v>
      </c>
      <c r="P18" s="110">
        <v>3</v>
      </c>
      <c r="Q18" s="111">
        <v>17</v>
      </c>
      <c r="R18" s="113">
        <f>SUM(L18:Q18)</f>
        <v>2656</v>
      </c>
    </row>
    <row r="19" spans="1:18" ht="16.5" customHeight="1" thickBot="1">
      <c r="A19" s="277"/>
      <c r="B19" s="86" t="s">
        <v>77</v>
      </c>
      <c r="C19" s="114">
        <f>C18/C4</f>
        <v>3.1742081447963799</v>
      </c>
      <c r="D19" s="115">
        <f t="shared" ref="D19:I19" si="0">D18/D4</f>
        <v>2.609375</v>
      </c>
      <c r="E19" s="114">
        <f t="shared" si="0"/>
        <v>0.72727272727272729</v>
      </c>
      <c r="F19" s="115">
        <f t="shared" si="0"/>
        <v>0.5</v>
      </c>
      <c r="G19" s="114">
        <f t="shared" si="0"/>
        <v>0.5</v>
      </c>
      <c r="H19" s="115">
        <f t="shared" si="0"/>
        <v>6.166666666666667</v>
      </c>
      <c r="I19" s="114">
        <f t="shared" si="0"/>
        <v>2.9655172413793105</v>
      </c>
      <c r="J19" s="281"/>
      <c r="K19" s="86" t="s">
        <v>77</v>
      </c>
      <c r="L19" s="114">
        <f>L18/L4</f>
        <v>2.3221153846153846</v>
      </c>
      <c r="M19" s="115">
        <f t="shared" ref="M19:R19" si="1">M18/M4</f>
        <v>2.0729166666666665</v>
      </c>
      <c r="N19" s="114">
        <f t="shared" si="1"/>
        <v>0.44444444444444442</v>
      </c>
      <c r="O19" s="115">
        <f t="shared" si="1"/>
        <v>1</v>
      </c>
      <c r="P19" s="114">
        <f t="shared" si="1"/>
        <v>1</v>
      </c>
      <c r="Q19" s="115">
        <f t="shared" si="1"/>
        <v>4.25</v>
      </c>
      <c r="R19" s="116">
        <f t="shared" si="1"/>
        <v>2.2319327731092438</v>
      </c>
    </row>
    <row r="20" spans="1:18" ht="15" customHeight="1">
      <c r="A20" s="274" t="s">
        <v>78</v>
      </c>
      <c r="B20" s="88">
        <v>1997</v>
      </c>
      <c r="C20" s="89">
        <v>1245</v>
      </c>
      <c r="D20" s="90">
        <v>67</v>
      </c>
      <c r="E20" s="89">
        <v>20</v>
      </c>
      <c r="F20" s="90">
        <v>1</v>
      </c>
      <c r="G20" s="89">
        <v>4</v>
      </c>
      <c r="H20" s="90">
        <v>6</v>
      </c>
      <c r="I20" s="91">
        <v>1343</v>
      </c>
      <c r="J20" s="117"/>
    </row>
    <row r="21" spans="1:18" ht="14.5">
      <c r="A21" s="275"/>
      <c r="B21" s="93">
        <v>2000</v>
      </c>
      <c r="C21" s="94">
        <v>1659</v>
      </c>
      <c r="D21" s="95">
        <v>80</v>
      </c>
      <c r="E21" s="94">
        <v>12</v>
      </c>
      <c r="F21" s="95">
        <v>9</v>
      </c>
      <c r="G21" s="94">
        <v>14</v>
      </c>
      <c r="H21" s="95">
        <v>12</v>
      </c>
      <c r="I21" s="94">
        <v>1786</v>
      </c>
      <c r="J21" s="118"/>
    </row>
    <row r="22" spans="1:18" ht="14.5">
      <c r="A22" s="275"/>
      <c r="B22" s="93">
        <v>2003</v>
      </c>
      <c r="C22" s="94">
        <v>2047</v>
      </c>
      <c r="D22" s="95">
        <v>108</v>
      </c>
      <c r="E22" s="94">
        <v>18</v>
      </c>
      <c r="F22" s="95">
        <v>10</v>
      </c>
      <c r="G22" s="94">
        <v>11</v>
      </c>
      <c r="H22" s="95">
        <v>21</v>
      </c>
      <c r="I22" s="94">
        <v>2215</v>
      </c>
      <c r="J22" s="118"/>
    </row>
    <row r="23" spans="1:18" ht="14.5">
      <c r="A23" s="275"/>
      <c r="B23" s="93">
        <v>2006</v>
      </c>
      <c r="C23" s="94">
        <v>2042</v>
      </c>
      <c r="D23" s="95">
        <v>127</v>
      </c>
      <c r="E23" s="94">
        <v>11</v>
      </c>
      <c r="F23" s="95">
        <v>11</v>
      </c>
      <c r="G23" s="94">
        <v>11</v>
      </c>
      <c r="H23" s="95">
        <v>2</v>
      </c>
      <c r="I23" s="94">
        <v>2204</v>
      </c>
      <c r="J23" s="118"/>
    </row>
    <row r="24" spans="1:18" ht="14.5">
      <c r="A24" s="275"/>
      <c r="B24" s="93">
        <v>2009</v>
      </c>
      <c r="C24" s="94">
        <v>2236</v>
      </c>
      <c r="D24" s="95">
        <v>138</v>
      </c>
      <c r="E24" s="94">
        <v>8</v>
      </c>
      <c r="F24" s="95">
        <v>4</v>
      </c>
      <c r="G24" s="94">
        <v>11</v>
      </c>
      <c r="H24" s="95">
        <v>26</v>
      </c>
      <c r="I24" s="94">
        <v>2423</v>
      </c>
      <c r="J24" s="118"/>
    </row>
    <row r="25" spans="1:18" ht="14.5">
      <c r="A25" s="275"/>
      <c r="B25" s="93">
        <v>2010</v>
      </c>
      <c r="C25" s="94">
        <v>2093</v>
      </c>
      <c r="D25" s="95">
        <v>105</v>
      </c>
      <c r="E25" s="94">
        <v>6</v>
      </c>
      <c r="F25" s="95">
        <v>1</v>
      </c>
      <c r="G25" s="94">
        <v>8</v>
      </c>
      <c r="H25" s="95">
        <v>45</v>
      </c>
      <c r="I25" s="94">
        <v>2258</v>
      </c>
      <c r="J25" s="118"/>
    </row>
    <row r="26" spans="1:18" ht="14.5">
      <c r="A26" s="275"/>
      <c r="B26" s="97">
        <v>2011</v>
      </c>
      <c r="C26" s="98">
        <v>2159</v>
      </c>
      <c r="D26" s="99">
        <v>129</v>
      </c>
      <c r="E26" s="98">
        <v>4</v>
      </c>
      <c r="F26" s="99">
        <v>1</v>
      </c>
      <c r="G26" s="98">
        <v>22</v>
      </c>
      <c r="H26" s="99">
        <v>55</v>
      </c>
      <c r="I26" s="94">
        <v>2370</v>
      </c>
      <c r="J26" s="118"/>
    </row>
    <row r="27" spans="1:18" ht="14.5">
      <c r="A27" s="276"/>
      <c r="B27" s="93">
        <v>2012</v>
      </c>
      <c r="C27" s="100">
        <v>2267</v>
      </c>
      <c r="D27" s="101">
        <v>147</v>
      </c>
      <c r="E27" s="100">
        <v>8</v>
      </c>
      <c r="F27" s="101">
        <v>2</v>
      </c>
      <c r="G27" s="100">
        <v>14</v>
      </c>
      <c r="H27" s="101">
        <v>27</v>
      </c>
      <c r="I27" s="94">
        <v>2465</v>
      </c>
      <c r="J27" s="118"/>
    </row>
    <row r="28" spans="1:18" ht="14.5">
      <c r="A28" s="276"/>
      <c r="B28" s="102">
        <v>2013</v>
      </c>
      <c r="C28" s="103">
        <v>2197</v>
      </c>
      <c r="D28" s="104">
        <v>119</v>
      </c>
      <c r="E28" s="103">
        <v>7</v>
      </c>
      <c r="F28" s="104">
        <v>1</v>
      </c>
      <c r="G28" s="103">
        <v>7</v>
      </c>
      <c r="H28" s="104">
        <v>17</v>
      </c>
      <c r="I28" s="105">
        <v>2348</v>
      </c>
      <c r="J28" s="118"/>
    </row>
    <row r="29" spans="1:18" ht="14.5">
      <c r="A29" s="276"/>
      <c r="B29" s="93">
        <v>2014</v>
      </c>
      <c r="C29" s="100">
        <v>2196</v>
      </c>
      <c r="D29" s="101">
        <v>159</v>
      </c>
      <c r="E29" s="100">
        <v>15</v>
      </c>
      <c r="F29" s="101">
        <v>0</v>
      </c>
      <c r="G29" s="100">
        <v>21</v>
      </c>
      <c r="H29" s="101">
        <v>58</v>
      </c>
      <c r="I29" s="94">
        <v>2449</v>
      </c>
      <c r="J29" s="118"/>
    </row>
    <row r="30" spans="1:18" ht="14.5">
      <c r="A30" s="276"/>
      <c r="B30" s="97">
        <v>2015</v>
      </c>
      <c r="C30" s="98">
        <v>2288</v>
      </c>
      <c r="D30" s="99">
        <v>148</v>
      </c>
      <c r="E30" s="98">
        <v>6</v>
      </c>
      <c r="F30" s="99">
        <v>0</v>
      </c>
      <c r="G30" s="98">
        <v>9</v>
      </c>
      <c r="H30" s="99">
        <v>52</v>
      </c>
      <c r="I30" s="107">
        <v>2503</v>
      </c>
      <c r="J30" s="118"/>
    </row>
    <row r="31" spans="1:18" ht="14.5">
      <c r="A31" s="276"/>
      <c r="B31" s="97">
        <v>2016</v>
      </c>
      <c r="C31" s="98">
        <v>2312</v>
      </c>
      <c r="D31" s="99">
        <v>147</v>
      </c>
      <c r="E31" s="98">
        <v>6</v>
      </c>
      <c r="F31" s="99">
        <v>1</v>
      </c>
      <c r="G31" s="98">
        <v>20</v>
      </c>
      <c r="H31" s="99">
        <v>41</v>
      </c>
      <c r="I31" s="107">
        <v>2527</v>
      </c>
      <c r="J31" s="118"/>
    </row>
    <row r="32" spans="1:18" ht="14.5">
      <c r="A32" s="276"/>
      <c r="B32" s="97">
        <v>2017</v>
      </c>
      <c r="C32" s="98">
        <v>2430</v>
      </c>
      <c r="D32" s="99">
        <v>174</v>
      </c>
      <c r="E32" s="98">
        <v>9</v>
      </c>
      <c r="F32" s="99">
        <v>2</v>
      </c>
      <c r="G32" s="98">
        <v>9</v>
      </c>
      <c r="H32" s="99">
        <v>64</v>
      </c>
      <c r="I32" s="107">
        <v>2688</v>
      </c>
      <c r="J32" s="118"/>
    </row>
    <row r="33" spans="1:10" ht="14.5">
      <c r="A33" s="276"/>
      <c r="B33" s="97">
        <v>2018</v>
      </c>
      <c r="C33" s="98">
        <v>2598</v>
      </c>
      <c r="D33" s="99">
        <v>178</v>
      </c>
      <c r="E33" s="98">
        <v>14</v>
      </c>
      <c r="F33" s="99">
        <v>1</v>
      </c>
      <c r="G33" s="98">
        <v>6</v>
      </c>
      <c r="H33" s="99">
        <v>30</v>
      </c>
      <c r="I33" s="107">
        <v>2827</v>
      </c>
      <c r="J33" s="118"/>
    </row>
    <row r="34" spans="1:10" ht="15" thickBot="1">
      <c r="A34" s="276"/>
      <c r="B34" s="109">
        <v>2019</v>
      </c>
      <c r="C34" s="110">
        <v>2511</v>
      </c>
      <c r="D34" s="111">
        <v>186</v>
      </c>
      <c r="E34" s="110">
        <v>11</v>
      </c>
      <c r="F34" s="111">
        <v>0</v>
      </c>
      <c r="G34" s="110">
        <v>9</v>
      </c>
      <c r="H34" s="111">
        <v>68</v>
      </c>
      <c r="I34" s="119">
        <f>SUM(C34:H34)</f>
        <v>2785</v>
      </c>
      <c r="J34" s="118"/>
    </row>
    <row r="35" spans="1:10" ht="15.75" customHeight="1" thickBot="1">
      <c r="A35" s="282"/>
      <c r="B35" s="120" t="s">
        <v>77</v>
      </c>
      <c r="C35" s="121">
        <f>C34/C20</f>
        <v>2.0168674698795179</v>
      </c>
      <c r="D35" s="122">
        <f t="shared" ref="D35:I35" si="2">D34/D20</f>
        <v>2.7761194029850746</v>
      </c>
      <c r="E35" s="121">
        <f t="shared" si="2"/>
        <v>0.55000000000000004</v>
      </c>
      <c r="F35" s="122">
        <f t="shared" si="2"/>
        <v>0</v>
      </c>
      <c r="G35" s="121">
        <f t="shared" si="2"/>
        <v>2.25</v>
      </c>
      <c r="H35" s="122">
        <f t="shared" si="2"/>
        <v>11.333333333333334</v>
      </c>
      <c r="I35" s="121">
        <f t="shared" si="2"/>
        <v>2.0737155621742369</v>
      </c>
      <c r="J35" s="118"/>
    </row>
    <row r="36" spans="1:10" ht="13" thickTop="1"/>
    <row r="37" spans="1:10" ht="18.5">
      <c r="A37" s="82"/>
    </row>
  </sheetData>
  <mergeCells count="4">
    <mergeCell ref="A2:R2"/>
    <mergeCell ref="A4:A19"/>
    <mergeCell ref="J4:J19"/>
    <mergeCell ref="A20:A35"/>
  </mergeCells>
  <pageMargins left="0.70866141732283472" right="0.70866141732283472" top="0.74803149606299213" bottom="0.74803149606299213" header="0.31496062992125984" footer="0.31496062992125984"/>
  <pageSetup paperSize="9" scale="73" orientation="landscape" r:id="rId1"/>
  <headerFooter>
    <oddHeader>&amp;C&amp;"Calibri,Regular"&amp;13SRAD Report No.2031 Transport Statistics Wigan 2018</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7A50-763D-462C-BE2B-69CC45D5AE39}">
  <sheetPr>
    <pageSetUpPr fitToPage="1"/>
  </sheetPr>
  <dimension ref="A1:I55"/>
  <sheetViews>
    <sheetView zoomScale="75" zoomScaleNormal="75" zoomScalePageLayoutView="75" workbookViewId="0">
      <selection activeCell="P4" sqref="P4"/>
    </sheetView>
  </sheetViews>
  <sheetFormatPr defaultColWidth="9.1796875" defaultRowHeight="13"/>
  <cols>
    <col min="1" max="1" width="20.81640625" style="1" customWidth="1"/>
    <col min="2" max="2" width="8.26953125" style="1" customWidth="1"/>
    <col min="3" max="3" width="11.26953125" style="1" customWidth="1"/>
    <col min="4" max="4" width="9.7265625" style="1" customWidth="1"/>
    <col min="5" max="5" width="11" style="1" customWidth="1"/>
    <col min="6" max="6" width="9.1796875" style="1" customWidth="1"/>
    <col min="7" max="7" width="12.26953125" style="1" customWidth="1"/>
    <col min="8" max="8" width="8.54296875" style="1" customWidth="1"/>
    <col min="9" max="9" width="9.1796875" style="2" hidden="1" customWidth="1"/>
    <col min="10" max="10" width="0.1796875" style="2" customWidth="1"/>
    <col min="11" max="16384" width="9.1796875" style="2"/>
  </cols>
  <sheetData>
    <row r="1" spans="1:9" ht="15.5">
      <c r="A1" s="123" t="s">
        <v>108</v>
      </c>
      <c r="B1" s="151"/>
      <c r="C1" s="151"/>
      <c r="D1" s="151"/>
      <c r="E1" s="151"/>
      <c r="F1" s="151"/>
      <c r="G1" s="151"/>
    </row>
    <row r="2" spans="1:9" ht="6.75" customHeight="1" thickBot="1">
      <c r="A2" s="151"/>
      <c r="B2" s="151"/>
      <c r="C2" s="151"/>
      <c r="D2" s="151"/>
      <c r="E2" s="151"/>
      <c r="F2" s="151"/>
      <c r="G2" s="151"/>
    </row>
    <row r="3" spans="1:9" ht="15" customHeight="1" thickTop="1">
      <c r="A3" s="283" t="s">
        <v>109</v>
      </c>
      <c r="B3" s="284"/>
      <c r="C3" s="284"/>
      <c r="D3" s="284"/>
      <c r="E3" s="284"/>
      <c r="F3" s="284"/>
      <c r="G3" s="285"/>
      <c r="H3" s="170"/>
      <c r="I3" s="3"/>
    </row>
    <row r="4" spans="1:9" ht="14.5">
      <c r="A4" s="124"/>
      <c r="B4" s="286" t="s">
        <v>75</v>
      </c>
      <c r="C4" s="286"/>
      <c r="D4" s="288" t="s">
        <v>76</v>
      </c>
      <c r="E4" s="289"/>
      <c r="F4" s="286" t="s">
        <v>78</v>
      </c>
      <c r="G4" s="290"/>
    </row>
    <row r="5" spans="1:9" ht="29">
      <c r="A5" s="124" t="s">
        <v>81</v>
      </c>
      <c r="B5" s="125" t="s">
        <v>82</v>
      </c>
      <c r="C5" s="125" t="s">
        <v>83</v>
      </c>
      <c r="D5" s="125" t="s">
        <v>82</v>
      </c>
      <c r="E5" s="125" t="s">
        <v>83</v>
      </c>
      <c r="F5" s="125" t="s">
        <v>82</v>
      </c>
      <c r="G5" s="126" t="s">
        <v>83</v>
      </c>
    </row>
    <row r="6" spans="1:9" ht="14.5">
      <c r="A6" s="127" t="s">
        <v>84</v>
      </c>
      <c r="B6" s="128">
        <v>63.559322033898304</v>
      </c>
      <c r="C6" s="129">
        <v>1.4152542372881356</v>
      </c>
      <c r="D6" s="128">
        <v>53.765323992994752</v>
      </c>
      <c r="E6" s="129">
        <v>1.5148861646234677</v>
      </c>
      <c r="F6" s="128">
        <v>72.674418604651152</v>
      </c>
      <c r="G6" s="133">
        <v>1.3372093023255813</v>
      </c>
    </row>
    <row r="7" spans="1:9" ht="14.5">
      <c r="A7" s="127" t="s">
        <v>85</v>
      </c>
      <c r="B7" s="128">
        <v>48.35164835164835</v>
      </c>
      <c r="C7" s="129">
        <v>1.5824175824175823</v>
      </c>
      <c r="D7" s="128">
        <v>46.666666666666664</v>
      </c>
      <c r="E7" s="129">
        <v>1.5944444444444446</v>
      </c>
      <c r="F7" s="128">
        <v>55.757575757575765</v>
      </c>
      <c r="G7" s="133">
        <v>1.5818181818181818</v>
      </c>
    </row>
    <row r="8" spans="1:9" ht="14.5">
      <c r="A8" s="127" t="s">
        <v>86</v>
      </c>
      <c r="B8" s="128">
        <v>51.968503937007867</v>
      </c>
      <c r="C8" s="129">
        <v>1.5984251968503937</v>
      </c>
      <c r="D8" s="128">
        <v>45.454545454545453</v>
      </c>
      <c r="E8" s="129">
        <v>1.6470588235294117</v>
      </c>
      <c r="F8" s="128">
        <v>67.95580110497238</v>
      </c>
      <c r="G8" s="133">
        <v>1.3977900552486189</v>
      </c>
    </row>
    <row r="9" spans="1:9" ht="14.5">
      <c r="A9" s="127" t="s">
        <v>87</v>
      </c>
      <c r="B9" s="128">
        <v>55.084745762711862</v>
      </c>
      <c r="C9" s="129">
        <v>1.5314769975786926</v>
      </c>
      <c r="D9" s="128">
        <v>56.838365896980456</v>
      </c>
      <c r="E9" s="129">
        <v>1.5062166962699823</v>
      </c>
      <c r="F9" s="128">
        <v>61.788617886178862</v>
      </c>
      <c r="G9" s="133">
        <v>1.4504065040650407</v>
      </c>
    </row>
    <row r="10" spans="1:9" ht="14.5">
      <c r="A10" s="127" t="s">
        <v>88</v>
      </c>
      <c r="B10" s="128">
        <v>54.340836012861736</v>
      </c>
      <c r="C10" s="129">
        <v>1.639871382636656</v>
      </c>
      <c r="D10" s="128">
        <v>62.301587301587304</v>
      </c>
      <c r="E10" s="129">
        <v>1.4365079365079365</v>
      </c>
      <c r="F10" s="128">
        <v>65.363128491620117</v>
      </c>
      <c r="G10" s="133">
        <v>1.4692737430167597</v>
      </c>
    </row>
    <row r="11" spans="1:9" ht="14.5">
      <c r="A11" s="127" t="s">
        <v>89</v>
      </c>
      <c r="B11" s="128">
        <v>92.73504273504274</v>
      </c>
      <c r="C11" s="129">
        <v>1.0769230769230769</v>
      </c>
      <c r="D11" s="128">
        <v>56.934306569343065</v>
      </c>
      <c r="E11" s="129">
        <v>1.5985401459854014</v>
      </c>
      <c r="F11" s="128">
        <v>54.166666666666664</v>
      </c>
      <c r="G11" s="133">
        <v>1.4583333333333333</v>
      </c>
      <c r="I11" s="171"/>
    </row>
    <row r="12" spans="1:9" ht="15" thickBot="1">
      <c r="A12" s="130" t="s">
        <v>90</v>
      </c>
      <c r="B12" s="131">
        <v>63.596297928602908</v>
      </c>
      <c r="C12" s="132">
        <v>1.4757575012196671</v>
      </c>
      <c r="D12" s="131">
        <v>55.143870713441068</v>
      </c>
      <c r="E12" s="132">
        <v>1.5294309737297189</v>
      </c>
      <c r="F12" s="131">
        <v>63.92672616251761</v>
      </c>
      <c r="G12" s="134">
        <v>1.4345048175839576</v>
      </c>
    </row>
    <row r="13" spans="1:9" ht="15" thickTop="1">
      <c r="A13" s="151"/>
      <c r="B13" s="151"/>
      <c r="C13" s="151"/>
      <c r="D13" s="151"/>
      <c r="E13" s="151"/>
      <c r="F13" s="151"/>
      <c r="G13" s="151"/>
    </row>
    <row r="14" spans="1:9" ht="0.75" customHeight="1" thickBot="1">
      <c r="A14" s="151"/>
      <c r="B14" s="151"/>
      <c r="C14" s="151"/>
      <c r="D14" s="151"/>
      <c r="E14" s="151"/>
      <c r="F14" s="151"/>
      <c r="G14" s="151"/>
    </row>
    <row r="15" spans="1:9" ht="15.75" customHeight="1" thickTop="1">
      <c r="A15" s="283" t="s">
        <v>91</v>
      </c>
      <c r="B15" s="284"/>
      <c r="C15" s="284"/>
      <c r="D15" s="284"/>
      <c r="E15" s="284"/>
      <c r="F15" s="284"/>
      <c r="G15" s="285"/>
    </row>
    <row r="16" spans="1:9" ht="14.5">
      <c r="A16" s="294" t="s">
        <v>69</v>
      </c>
      <c r="B16" s="286" t="s">
        <v>75</v>
      </c>
      <c r="C16" s="288"/>
      <c r="D16" s="286" t="s">
        <v>76</v>
      </c>
      <c r="E16" s="286"/>
      <c r="F16" s="289" t="s">
        <v>78</v>
      </c>
      <c r="G16" s="290"/>
    </row>
    <row r="17" spans="1:9" ht="29">
      <c r="A17" s="295"/>
      <c r="B17" s="125" t="s">
        <v>82</v>
      </c>
      <c r="C17" s="141" t="s">
        <v>83</v>
      </c>
      <c r="D17" s="125" t="s">
        <v>82</v>
      </c>
      <c r="E17" s="125" t="s">
        <v>83</v>
      </c>
      <c r="F17" s="142" t="s">
        <v>82</v>
      </c>
      <c r="G17" s="126" t="s">
        <v>83</v>
      </c>
    </row>
    <row r="18" spans="1:9" ht="14.5">
      <c r="A18" s="127">
        <v>2003</v>
      </c>
      <c r="B18" s="128">
        <v>73</v>
      </c>
      <c r="C18" s="143">
        <v>1.32</v>
      </c>
      <c r="D18" s="128">
        <v>53</v>
      </c>
      <c r="E18" s="129">
        <v>1.58</v>
      </c>
      <c r="F18" s="144">
        <v>65</v>
      </c>
      <c r="G18" s="133">
        <v>1.5</v>
      </c>
    </row>
    <row r="19" spans="1:9" ht="14.5">
      <c r="A19" s="127">
        <v>2006</v>
      </c>
      <c r="B19" s="128">
        <v>61</v>
      </c>
      <c r="C19" s="143">
        <v>1.48</v>
      </c>
      <c r="D19" s="128">
        <v>56</v>
      </c>
      <c r="E19" s="129">
        <v>1.52</v>
      </c>
      <c r="F19" s="144">
        <v>74</v>
      </c>
      <c r="G19" s="133">
        <v>1.34</v>
      </c>
    </row>
    <row r="20" spans="1:9" ht="14.5">
      <c r="A20" s="127">
        <v>2009</v>
      </c>
      <c r="B20" s="128">
        <v>62.191650853889946</v>
      </c>
      <c r="C20" s="143">
        <v>1.4482922201138519</v>
      </c>
      <c r="D20" s="128">
        <v>51.832706766917291</v>
      </c>
      <c r="E20" s="129">
        <v>1.5968045112781954</v>
      </c>
      <c r="F20" s="144">
        <v>66.789667896678964</v>
      </c>
      <c r="G20" s="133">
        <v>1.4077490774907748</v>
      </c>
      <c r="I20" s="171"/>
    </row>
    <row r="21" spans="1:9" ht="14.5">
      <c r="A21" s="127">
        <v>2010</v>
      </c>
      <c r="B21" s="128">
        <v>63.169257340241792</v>
      </c>
      <c r="C21" s="143">
        <v>1.4438687392055267</v>
      </c>
      <c r="D21" s="128">
        <v>52.009364026531415</v>
      </c>
      <c r="E21" s="129">
        <v>1.5669137729223566</v>
      </c>
      <c r="F21" s="144">
        <v>64.778676820561643</v>
      </c>
      <c r="G21" s="133">
        <v>1.4654926225606855</v>
      </c>
    </row>
    <row r="22" spans="1:9" ht="14.5">
      <c r="A22" s="127">
        <v>2011</v>
      </c>
      <c r="B22" s="128">
        <v>65.328314512756165</v>
      </c>
      <c r="C22" s="143">
        <v>1.42534504391468</v>
      </c>
      <c r="D22" s="128">
        <v>56.665386092969648</v>
      </c>
      <c r="E22" s="129">
        <v>1.5109489051094891</v>
      </c>
      <c r="F22" s="144">
        <v>73.094170403587441</v>
      </c>
      <c r="G22" s="133">
        <v>1.3547583457897359</v>
      </c>
    </row>
    <row r="23" spans="1:9" ht="14.5">
      <c r="A23" s="145">
        <v>2012</v>
      </c>
      <c r="B23" s="146">
        <v>63.387715930902111</v>
      </c>
      <c r="C23" s="147">
        <v>1.4318618042226487</v>
      </c>
      <c r="D23" s="146">
        <v>53.102040816326536</v>
      </c>
      <c r="E23" s="148">
        <v>1.5546938775510204</v>
      </c>
      <c r="F23" s="149">
        <v>64.847417840375584</v>
      </c>
      <c r="G23" s="150">
        <v>1.4512910798122065</v>
      </c>
    </row>
    <row r="24" spans="1:9" ht="14.5">
      <c r="A24" s="145">
        <v>2013</v>
      </c>
      <c r="B24" s="146">
        <v>63.155668358714045</v>
      </c>
      <c r="C24" s="147">
        <v>1.4437394247038917</v>
      </c>
      <c r="D24" s="146">
        <v>56.023871689668034</v>
      </c>
      <c r="E24" s="148">
        <v>1.53562103692652</v>
      </c>
      <c r="F24" s="149">
        <v>64.594039054470713</v>
      </c>
      <c r="G24" s="150">
        <v>1.4650565262076054</v>
      </c>
    </row>
    <row r="25" spans="1:9" ht="14.5">
      <c r="A25" s="127">
        <v>2014</v>
      </c>
      <c r="B25" s="128">
        <v>64.626191670847959</v>
      </c>
      <c r="C25" s="143">
        <v>1.4189663823381837</v>
      </c>
      <c r="D25" s="128">
        <v>56.954732510288068</v>
      </c>
      <c r="E25" s="129">
        <v>1.5008230452674898</v>
      </c>
      <c r="F25" s="144">
        <v>62.918410041841</v>
      </c>
      <c r="G25" s="133">
        <v>1.4973849372384938</v>
      </c>
    </row>
    <row r="26" spans="1:9" ht="14.5">
      <c r="A26" s="145">
        <v>2015</v>
      </c>
      <c r="B26" s="146">
        <v>62.251334303736051</v>
      </c>
      <c r="C26" s="147">
        <v>1.4313724125878413</v>
      </c>
      <c r="D26" s="146">
        <v>51.006355932203384</v>
      </c>
      <c r="E26" s="148">
        <v>1.5696898812608855</v>
      </c>
      <c r="F26" s="149">
        <v>67.028061224489804</v>
      </c>
      <c r="G26" s="150">
        <v>1.4236588609989547</v>
      </c>
    </row>
    <row r="27" spans="1:9" ht="14.5">
      <c r="A27" s="145">
        <v>2016</v>
      </c>
      <c r="B27" s="146">
        <v>64.718430034129696</v>
      </c>
      <c r="C27" s="147">
        <v>1.4414950146563443</v>
      </c>
      <c r="D27" s="146">
        <v>53.814814814814817</v>
      </c>
      <c r="E27" s="148">
        <v>1.5658250196509145</v>
      </c>
      <c r="F27" s="149">
        <v>61.953352769679306</v>
      </c>
      <c r="G27" s="150">
        <v>1.4819802023960655</v>
      </c>
    </row>
    <row r="28" spans="1:9" ht="14.5">
      <c r="A28" s="145">
        <v>2017</v>
      </c>
      <c r="B28" s="146">
        <v>64.718430034129696</v>
      </c>
      <c r="C28" s="147">
        <v>1.4414950146563443</v>
      </c>
      <c r="D28" s="146">
        <v>53.814814814814817</v>
      </c>
      <c r="E28" s="148">
        <v>1.5326850351161534</v>
      </c>
      <c r="F28" s="149">
        <v>61.953352769679306</v>
      </c>
      <c r="G28" s="150">
        <v>1.4379256155055002</v>
      </c>
    </row>
    <row r="29" spans="1:9" ht="14.5">
      <c r="A29" s="145">
        <v>2018</v>
      </c>
      <c r="B29" s="146">
        <v>61.079420798595876</v>
      </c>
      <c r="C29" s="147">
        <v>1.5142768258459722</v>
      </c>
      <c r="D29" s="146">
        <v>54.945875326614413</v>
      </c>
      <c r="E29" s="148">
        <v>1.5397362344733372</v>
      </c>
      <c r="F29" s="149">
        <v>63.486238532110093</v>
      </c>
      <c r="G29" s="150">
        <v>1.4493692269031009</v>
      </c>
    </row>
    <row r="30" spans="1:9" ht="15" thickBot="1">
      <c r="A30" s="135">
        <v>2019</v>
      </c>
      <c r="B30" s="136">
        <v>63.596297928602908</v>
      </c>
      <c r="C30" s="137">
        <v>1.4757575012196671</v>
      </c>
      <c r="D30" s="136">
        <v>55.143870713441068</v>
      </c>
      <c r="E30" s="138">
        <v>1.5294309737297189</v>
      </c>
      <c r="F30" s="139">
        <v>63.92672616251761</v>
      </c>
      <c r="G30" s="140">
        <v>1.4345048175839576</v>
      </c>
    </row>
    <row r="31" spans="1:9" ht="7.5" customHeight="1" thickTop="1">
      <c r="A31" s="151"/>
      <c r="B31" s="151"/>
      <c r="C31" s="151"/>
      <c r="D31" s="151"/>
      <c r="E31" s="151"/>
      <c r="F31" s="151"/>
      <c r="G31" s="151"/>
    </row>
    <row r="32" spans="1:9" ht="15.5">
      <c r="A32" s="123" t="s">
        <v>92</v>
      </c>
      <c r="B32" s="151"/>
      <c r="C32" s="151"/>
      <c r="D32" s="151"/>
      <c r="E32" s="151"/>
      <c r="F32" s="151"/>
      <c r="G32" s="151"/>
    </row>
    <row r="33" spans="1:7" ht="5.25" customHeight="1" thickBot="1">
      <c r="A33" s="151"/>
      <c r="B33" s="151"/>
      <c r="C33" s="151"/>
      <c r="D33" s="151"/>
      <c r="E33" s="151"/>
      <c r="F33" s="151"/>
      <c r="G33" s="151"/>
    </row>
    <row r="34" spans="1:7" ht="16.5" customHeight="1" thickTop="1">
      <c r="A34" s="283" t="s">
        <v>110</v>
      </c>
      <c r="B34" s="284"/>
      <c r="C34" s="284"/>
      <c r="D34" s="284"/>
      <c r="E34" s="284"/>
      <c r="F34" s="284"/>
      <c r="G34" s="285"/>
    </row>
    <row r="35" spans="1:7" ht="14.5">
      <c r="A35" s="124"/>
      <c r="B35" s="286" t="s">
        <v>75</v>
      </c>
      <c r="C35" s="287"/>
      <c r="D35" s="288" t="s">
        <v>76</v>
      </c>
      <c r="E35" s="289"/>
      <c r="F35" s="286" t="s">
        <v>78</v>
      </c>
      <c r="G35" s="290"/>
    </row>
    <row r="36" spans="1:7" ht="29">
      <c r="A36" s="124" t="s">
        <v>81</v>
      </c>
      <c r="B36" s="125" t="s">
        <v>82</v>
      </c>
      <c r="C36" s="125" t="s">
        <v>83</v>
      </c>
      <c r="D36" s="125" t="s">
        <v>82</v>
      </c>
      <c r="E36" s="125" t="s">
        <v>83</v>
      </c>
      <c r="F36" s="125" t="s">
        <v>82</v>
      </c>
      <c r="G36" s="126" t="s">
        <v>83</v>
      </c>
    </row>
    <row r="37" spans="1:7" ht="15" thickBot="1">
      <c r="A37" s="152" t="s">
        <v>93</v>
      </c>
      <c r="B37" s="139">
        <v>81.901840490797554</v>
      </c>
      <c r="C37" s="153">
        <v>1.1901840490797546</v>
      </c>
      <c r="D37" s="136">
        <v>56.877897990726431</v>
      </c>
      <c r="E37" s="138">
        <v>1.500772797527048</v>
      </c>
      <c r="F37" s="136">
        <v>62.157809983896939</v>
      </c>
      <c r="G37" s="140">
        <v>1.4718196457326893</v>
      </c>
    </row>
    <row r="38" spans="1:7" ht="14" thickTop="1" thickBot="1"/>
    <row r="39" spans="1:7" ht="17.25" customHeight="1" thickTop="1">
      <c r="A39" s="291" t="s">
        <v>94</v>
      </c>
      <c r="B39" s="292"/>
      <c r="C39" s="292"/>
      <c r="D39" s="292"/>
      <c r="E39" s="292"/>
      <c r="F39" s="292"/>
      <c r="G39" s="293"/>
    </row>
    <row r="40" spans="1:7" ht="14.5">
      <c r="A40" s="294" t="s">
        <v>69</v>
      </c>
      <c r="B40" s="286" t="s">
        <v>75</v>
      </c>
      <c r="C40" s="288"/>
      <c r="D40" s="286" t="s">
        <v>76</v>
      </c>
      <c r="E40" s="286"/>
      <c r="F40" s="289" t="s">
        <v>78</v>
      </c>
      <c r="G40" s="290"/>
    </row>
    <row r="41" spans="1:7" ht="29">
      <c r="A41" s="295"/>
      <c r="B41" s="125" t="s">
        <v>82</v>
      </c>
      <c r="C41" s="141" t="s">
        <v>83</v>
      </c>
      <c r="D41" s="125" t="s">
        <v>82</v>
      </c>
      <c r="E41" s="125" t="s">
        <v>83</v>
      </c>
      <c r="F41" s="142" t="s">
        <v>82</v>
      </c>
      <c r="G41" s="126" t="s">
        <v>83</v>
      </c>
    </row>
    <row r="42" spans="1:7" ht="14.5">
      <c r="A42" s="127">
        <v>2003</v>
      </c>
      <c r="B42" s="128">
        <v>77.48091603053436</v>
      </c>
      <c r="C42" s="143">
        <v>1.2709923664122138</v>
      </c>
      <c r="D42" s="128">
        <v>50.863723608445298</v>
      </c>
      <c r="E42" s="129">
        <v>1.5969289827255277</v>
      </c>
      <c r="F42" s="144">
        <v>51.346499102333929</v>
      </c>
      <c r="G42" s="133">
        <v>1.6929982046678635</v>
      </c>
    </row>
    <row r="43" spans="1:7" ht="14.5">
      <c r="A43" s="127">
        <v>2006</v>
      </c>
      <c r="B43" s="128">
        <v>78.911564625850332</v>
      </c>
      <c r="C43" s="143">
        <v>1.2517006802721089</v>
      </c>
      <c r="D43" s="128">
        <v>55.712050078247266</v>
      </c>
      <c r="E43" s="129">
        <v>1.4913928012519562</v>
      </c>
      <c r="F43" s="144">
        <v>65.570599613152808</v>
      </c>
      <c r="G43" s="133">
        <v>1.4352030947775629</v>
      </c>
    </row>
    <row r="44" spans="1:7" ht="14.5">
      <c r="A44" s="127">
        <v>2009</v>
      </c>
      <c r="B44" s="128">
        <v>80</v>
      </c>
      <c r="C44" s="143">
        <v>1.2271186440677966</v>
      </c>
      <c r="D44" s="128">
        <v>54.11</v>
      </c>
      <c r="E44" s="129">
        <v>1.536231884057971</v>
      </c>
      <c r="F44" s="144">
        <v>54.18</v>
      </c>
      <c r="G44" s="133">
        <v>1.5502092050209204</v>
      </c>
    </row>
    <row r="45" spans="1:7" ht="14.5">
      <c r="A45" s="127">
        <v>2010</v>
      </c>
      <c r="B45" s="128">
        <v>81</v>
      </c>
      <c r="C45" s="143">
        <v>1.23</v>
      </c>
      <c r="D45" s="128">
        <v>56</v>
      </c>
      <c r="E45" s="129">
        <v>1.51</v>
      </c>
      <c r="F45" s="144">
        <v>50</v>
      </c>
      <c r="G45" s="133">
        <v>1.68</v>
      </c>
    </row>
    <row r="46" spans="1:7" ht="14.5">
      <c r="A46" s="127">
        <v>2011</v>
      </c>
      <c r="B46" s="128">
        <v>85.357142857142847</v>
      </c>
      <c r="C46" s="143">
        <v>1.1785714285714286</v>
      </c>
      <c r="D46" s="128">
        <v>75.438596491228068</v>
      </c>
      <c r="E46" s="129">
        <v>1.2596491228070175</v>
      </c>
      <c r="F46" s="144">
        <v>85.934065934065927</v>
      </c>
      <c r="G46" s="133">
        <v>1.1560439560439559</v>
      </c>
    </row>
    <row r="47" spans="1:7" ht="14.5">
      <c r="A47" s="145">
        <v>2012</v>
      </c>
      <c r="B47" s="146">
        <v>85.77235772357723</v>
      </c>
      <c r="C47" s="147">
        <v>1.1463414634146341</v>
      </c>
      <c r="D47" s="146">
        <v>58.165137614678898</v>
      </c>
      <c r="E47" s="148">
        <v>1.526605504587156</v>
      </c>
      <c r="F47" s="149">
        <v>63.333333333333329</v>
      </c>
      <c r="G47" s="150">
        <v>1.4</v>
      </c>
    </row>
    <row r="48" spans="1:7" ht="14.5">
      <c r="A48" s="145">
        <v>2013</v>
      </c>
      <c r="B48" s="146">
        <v>86.173633440514479</v>
      </c>
      <c r="C48" s="147">
        <v>1.1639871382636655</v>
      </c>
      <c r="D48" s="146">
        <v>62.520458265139112</v>
      </c>
      <c r="E48" s="148">
        <v>1.4173486088379705</v>
      </c>
      <c r="F48" s="149">
        <v>62.872154115586689</v>
      </c>
      <c r="G48" s="150">
        <v>1.4238178633975482</v>
      </c>
    </row>
    <row r="49" spans="1:7" ht="14.5">
      <c r="A49" s="127">
        <v>2014</v>
      </c>
      <c r="B49" s="128">
        <v>75</v>
      </c>
      <c r="C49" s="143">
        <v>1.3032786885245902</v>
      </c>
      <c r="D49" s="128">
        <v>55.70469798657718</v>
      </c>
      <c r="E49" s="129">
        <v>1.5218120805369129</v>
      </c>
      <c r="F49" s="144">
        <v>57.358490566037737</v>
      </c>
      <c r="G49" s="133">
        <v>1.5773584905660378</v>
      </c>
    </row>
    <row r="50" spans="1:7" ht="14.5">
      <c r="A50" s="145">
        <v>2015</v>
      </c>
      <c r="B50" s="146">
        <v>81.368821292775664</v>
      </c>
      <c r="C50" s="147">
        <v>1.209125475285171</v>
      </c>
      <c r="D50" s="146">
        <v>58.455882352941181</v>
      </c>
      <c r="E50" s="148">
        <v>1.4558823529411764</v>
      </c>
      <c r="F50" s="149">
        <v>58.801498127340821</v>
      </c>
      <c r="G50" s="150">
        <v>1.5205992509363295</v>
      </c>
    </row>
    <row r="51" spans="1:7" ht="14.5">
      <c r="A51" s="145">
        <v>2016</v>
      </c>
      <c r="B51" s="146">
        <v>81.368821292775664</v>
      </c>
      <c r="C51" s="147">
        <v>1.2015209125475286</v>
      </c>
      <c r="D51" s="146">
        <v>57.96387520525451</v>
      </c>
      <c r="E51" s="148">
        <v>1.4597701149425288</v>
      </c>
      <c r="F51" s="149">
        <v>56.307129798903112</v>
      </c>
      <c r="G51" s="150">
        <v>1.5484460694698354</v>
      </c>
    </row>
    <row r="52" spans="1:7" ht="14.5">
      <c r="A52" s="145">
        <v>2017</v>
      </c>
      <c r="B52" s="146">
        <v>79.207920792079207</v>
      </c>
      <c r="C52" s="147">
        <v>1.2178217821782178</v>
      </c>
      <c r="D52" s="146">
        <v>59.603658536585371</v>
      </c>
      <c r="E52" s="148">
        <v>1.4832317073170731</v>
      </c>
      <c r="F52" s="149">
        <v>56.321839080459768</v>
      </c>
      <c r="G52" s="150">
        <v>1.5533661740558293</v>
      </c>
    </row>
    <row r="53" spans="1:7" ht="15" thickBot="1">
      <c r="A53" s="135">
        <v>2018</v>
      </c>
      <c r="B53" s="136">
        <f>B37</f>
        <v>81.901840490797554</v>
      </c>
      <c r="C53" s="137">
        <v>1.2255192878338279</v>
      </c>
      <c r="D53" s="136">
        <v>57.357357357357351</v>
      </c>
      <c r="E53" s="138">
        <v>1.4474474474474475</v>
      </c>
      <c r="F53" s="139">
        <v>59.011627906976749</v>
      </c>
      <c r="G53" s="140">
        <v>1.4970930232558139</v>
      </c>
    </row>
    <row r="54" spans="1:7" ht="15.5" thickTop="1" thickBot="1">
      <c r="A54" s="135">
        <v>2019</v>
      </c>
      <c r="B54" s="136">
        <f>B37</f>
        <v>81.901840490797554</v>
      </c>
      <c r="C54" s="138">
        <f t="shared" ref="C54:G54" si="0">C37</f>
        <v>1.1901840490797546</v>
      </c>
      <c r="D54" s="136">
        <f t="shared" si="0"/>
        <v>56.877897990726431</v>
      </c>
      <c r="E54" s="138">
        <f t="shared" si="0"/>
        <v>1.500772797527048</v>
      </c>
      <c r="F54" s="136">
        <f t="shared" si="0"/>
        <v>62.157809983896939</v>
      </c>
      <c r="G54" s="138">
        <f t="shared" si="0"/>
        <v>1.4718196457326893</v>
      </c>
    </row>
    <row r="55" spans="1:7" ht="13.5" thickTop="1"/>
  </sheetData>
  <mergeCells count="18">
    <mergeCell ref="A40:A41"/>
    <mergeCell ref="B40:C40"/>
    <mergeCell ref="D40:E40"/>
    <mergeCell ref="F40:G40"/>
    <mergeCell ref="A3:G3"/>
    <mergeCell ref="B4:C4"/>
    <mergeCell ref="D4:E4"/>
    <mergeCell ref="F4:G4"/>
    <mergeCell ref="A15:G15"/>
    <mergeCell ref="A16:A17"/>
    <mergeCell ref="B16:C16"/>
    <mergeCell ref="D16:E16"/>
    <mergeCell ref="F16:G16"/>
    <mergeCell ref="A34:G34"/>
    <mergeCell ref="B35:C35"/>
    <mergeCell ref="D35:E35"/>
    <mergeCell ref="F35:G35"/>
    <mergeCell ref="A39:G39"/>
  </mergeCells>
  <pageMargins left="0.70866141732283472" right="0.70866141732283472" top="0.74803149606299213" bottom="0.74803149606299213" header="0.31496062992125984" footer="0.31496062992125984"/>
  <pageSetup paperSize="9" scale="91" orientation="portrait" r:id="rId1"/>
  <headerFooter>
    <oddHeader>&amp;C&amp;"Calibri,Regular"&amp;13SRAD Report 2031 Transport Statistics Wigan 2018</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95253-F213-4EC0-92C1-53530FD6130B}">
  <sheetPr>
    <pageSetUpPr fitToPage="1"/>
  </sheetPr>
  <dimension ref="A1:L25"/>
  <sheetViews>
    <sheetView topLeftCell="A2" zoomScale="75" zoomScaleNormal="75" zoomScalePageLayoutView="75" workbookViewId="0">
      <selection activeCell="P4" sqref="P4"/>
    </sheetView>
  </sheetViews>
  <sheetFormatPr defaultColWidth="9.1796875" defaultRowHeight="14.5"/>
  <cols>
    <col min="1" max="1" width="20.7265625" style="155" customWidth="1"/>
    <col min="2" max="2" width="10.26953125" style="155" customWidth="1"/>
    <col min="3" max="4" width="11.26953125" style="155" customWidth="1"/>
    <col min="5" max="16384" width="9.1796875" style="155"/>
  </cols>
  <sheetData>
    <row r="1" spans="1:12" ht="18.5">
      <c r="A1" s="154" t="s">
        <v>95</v>
      </c>
    </row>
    <row r="2" spans="1:12" ht="15" thickBot="1"/>
    <row r="3" spans="1:12" s="172" customFormat="1" ht="13.9" customHeight="1" thickTop="1">
      <c r="A3" s="296" t="s">
        <v>111</v>
      </c>
      <c r="B3" s="297"/>
      <c r="C3" s="297"/>
      <c r="D3" s="297"/>
      <c r="E3" s="297"/>
      <c r="F3" s="297"/>
      <c r="G3" s="297"/>
      <c r="H3" s="297"/>
      <c r="I3" s="297"/>
      <c r="J3" s="298"/>
      <c r="L3" s="173"/>
    </row>
    <row r="4" spans="1:12" s="172" customFormat="1" ht="13.15" customHeight="1">
      <c r="A4" s="299" t="s">
        <v>69</v>
      </c>
      <c r="B4" s="301" t="s">
        <v>75</v>
      </c>
      <c r="C4" s="302"/>
      <c r="D4" s="303"/>
      <c r="E4" s="301" t="s">
        <v>76</v>
      </c>
      <c r="F4" s="302"/>
      <c r="G4" s="303"/>
      <c r="H4" s="301" t="s">
        <v>78</v>
      </c>
      <c r="I4" s="302"/>
      <c r="J4" s="304"/>
      <c r="L4" s="173"/>
    </row>
    <row r="5" spans="1:12" s="172" customFormat="1" ht="13">
      <c r="A5" s="300"/>
      <c r="B5" s="156" t="s">
        <v>87</v>
      </c>
      <c r="C5" s="156" t="s">
        <v>96</v>
      </c>
      <c r="D5" s="156" t="s">
        <v>42</v>
      </c>
      <c r="E5" s="156" t="s">
        <v>87</v>
      </c>
      <c r="F5" s="156" t="s">
        <v>96</v>
      </c>
      <c r="G5" s="156" t="s">
        <v>42</v>
      </c>
      <c r="H5" s="156" t="s">
        <v>87</v>
      </c>
      <c r="I5" s="156" t="s">
        <v>96</v>
      </c>
      <c r="J5" s="157" t="s">
        <v>42</v>
      </c>
      <c r="L5" s="173"/>
    </row>
    <row r="6" spans="1:12" s="172" customFormat="1" ht="13">
      <c r="A6" s="158">
        <v>1997</v>
      </c>
      <c r="B6" s="159">
        <v>227</v>
      </c>
      <c r="C6" s="159">
        <v>469</v>
      </c>
      <c r="D6" s="159">
        <v>696</v>
      </c>
      <c r="E6" s="159">
        <v>176</v>
      </c>
      <c r="F6" s="159">
        <v>474</v>
      </c>
      <c r="G6" s="159">
        <v>650</v>
      </c>
      <c r="H6" s="159">
        <v>364</v>
      </c>
      <c r="I6" s="159">
        <v>311</v>
      </c>
      <c r="J6" s="160">
        <v>675</v>
      </c>
      <c r="L6" s="173"/>
    </row>
    <row r="7" spans="1:12" s="172" customFormat="1" ht="13">
      <c r="A7" s="158">
        <v>2000</v>
      </c>
      <c r="B7" s="159">
        <v>369</v>
      </c>
      <c r="C7" s="159">
        <v>404</v>
      </c>
      <c r="D7" s="159">
        <v>773</v>
      </c>
      <c r="E7" s="159">
        <v>298</v>
      </c>
      <c r="F7" s="159">
        <v>363</v>
      </c>
      <c r="G7" s="159">
        <v>661</v>
      </c>
      <c r="H7" s="159">
        <v>258</v>
      </c>
      <c r="I7" s="159">
        <v>343</v>
      </c>
      <c r="J7" s="160">
        <v>601</v>
      </c>
      <c r="L7" s="173"/>
    </row>
    <row r="8" spans="1:12" s="172" customFormat="1" ht="13">
      <c r="A8" s="158">
        <v>2003</v>
      </c>
      <c r="B8" s="159">
        <v>335</v>
      </c>
      <c r="C8" s="159">
        <v>284</v>
      </c>
      <c r="D8" s="159">
        <v>619</v>
      </c>
      <c r="E8" s="159">
        <v>137</v>
      </c>
      <c r="F8" s="159">
        <v>230</v>
      </c>
      <c r="G8" s="159">
        <v>367</v>
      </c>
      <c r="H8" s="159">
        <v>366</v>
      </c>
      <c r="I8" s="159">
        <v>416</v>
      </c>
      <c r="J8" s="160">
        <v>782</v>
      </c>
      <c r="L8" s="173"/>
    </row>
    <row r="9" spans="1:12" s="172" customFormat="1" ht="13">
      <c r="A9" s="158">
        <v>2006</v>
      </c>
      <c r="B9" s="159">
        <v>406</v>
      </c>
      <c r="C9" s="159">
        <v>152</v>
      </c>
      <c r="D9" s="159">
        <v>558</v>
      </c>
      <c r="E9" s="159">
        <v>201</v>
      </c>
      <c r="F9" s="159">
        <v>201</v>
      </c>
      <c r="G9" s="159">
        <v>402</v>
      </c>
      <c r="H9" s="159">
        <v>396</v>
      </c>
      <c r="I9" s="159">
        <v>215</v>
      </c>
      <c r="J9" s="160">
        <v>611</v>
      </c>
      <c r="L9" s="173"/>
    </row>
    <row r="10" spans="1:12" s="172" customFormat="1" ht="13">
      <c r="A10" s="161">
        <v>2009</v>
      </c>
      <c r="B10" s="162">
        <v>389</v>
      </c>
      <c r="C10" s="162">
        <v>322</v>
      </c>
      <c r="D10" s="162">
        <v>711</v>
      </c>
      <c r="E10" s="162">
        <v>132</v>
      </c>
      <c r="F10" s="162">
        <v>230</v>
      </c>
      <c r="G10" s="162">
        <v>362</v>
      </c>
      <c r="H10" s="162">
        <v>458</v>
      </c>
      <c r="I10" s="162">
        <v>486</v>
      </c>
      <c r="J10" s="163">
        <v>944</v>
      </c>
      <c r="L10" s="173"/>
    </row>
    <row r="11" spans="1:12" s="172" customFormat="1" ht="13">
      <c r="A11" s="164">
        <v>2010</v>
      </c>
      <c r="B11" s="165">
        <v>511</v>
      </c>
      <c r="C11" s="165">
        <v>382</v>
      </c>
      <c r="D11" s="165">
        <v>893</v>
      </c>
      <c r="E11" s="165">
        <v>296</v>
      </c>
      <c r="F11" s="165">
        <v>276</v>
      </c>
      <c r="G11" s="165">
        <v>572</v>
      </c>
      <c r="H11" s="165">
        <v>536</v>
      </c>
      <c r="I11" s="165">
        <v>588</v>
      </c>
      <c r="J11" s="166">
        <v>1124</v>
      </c>
      <c r="L11" s="173"/>
    </row>
    <row r="12" spans="1:12" s="172" customFormat="1" ht="13">
      <c r="A12" s="164">
        <v>2011</v>
      </c>
      <c r="B12" s="165">
        <v>572</v>
      </c>
      <c r="C12" s="165">
        <v>458</v>
      </c>
      <c r="D12" s="165">
        <v>1030</v>
      </c>
      <c r="E12" s="165">
        <v>327</v>
      </c>
      <c r="F12" s="165">
        <v>318</v>
      </c>
      <c r="G12" s="165">
        <v>645</v>
      </c>
      <c r="H12" s="165">
        <v>726</v>
      </c>
      <c r="I12" s="165">
        <v>564</v>
      </c>
      <c r="J12" s="166">
        <v>1290</v>
      </c>
      <c r="L12" s="173"/>
    </row>
    <row r="13" spans="1:12" s="172" customFormat="1" ht="13">
      <c r="A13" s="164">
        <v>2012</v>
      </c>
      <c r="B13" s="165">
        <v>461</v>
      </c>
      <c r="C13" s="165">
        <v>398</v>
      </c>
      <c r="D13" s="165">
        <v>859</v>
      </c>
      <c r="E13" s="165">
        <v>352</v>
      </c>
      <c r="F13" s="165">
        <v>243</v>
      </c>
      <c r="G13" s="165">
        <v>595</v>
      </c>
      <c r="H13" s="165">
        <v>560</v>
      </c>
      <c r="I13" s="165">
        <v>499</v>
      </c>
      <c r="J13" s="166">
        <v>1059</v>
      </c>
      <c r="L13" s="173"/>
    </row>
    <row r="14" spans="1:12" s="172" customFormat="1" ht="13">
      <c r="A14" s="164">
        <v>2013</v>
      </c>
      <c r="B14" s="165">
        <v>467</v>
      </c>
      <c r="C14" s="165">
        <v>430</v>
      </c>
      <c r="D14" s="165">
        <v>897</v>
      </c>
      <c r="E14" s="165">
        <v>354</v>
      </c>
      <c r="F14" s="165">
        <v>282</v>
      </c>
      <c r="G14" s="165">
        <v>636</v>
      </c>
      <c r="H14" s="165">
        <v>608</v>
      </c>
      <c r="I14" s="165">
        <v>562</v>
      </c>
      <c r="J14" s="166">
        <v>1170</v>
      </c>
      <c r="L14" s="173"/>
    </row>
    <row r="15" spans="1:12" s="172" customFormat="1" ht="13">
      <c r="A15" s="164">
        <v>2014</v>
      </c>
      <c r="B15" s="165">
        <v>569</v>
      </c>
      <c r="C15" s="165">
        <v>498</v>
      </c>
      <c r="D15" s="165">
        <v>1067</v>
      </c>
      <c r="E15" s="165">
        <v>272</v>
      </c>
      <c r="F15" s="165">
        <v>311</v>
      </c>
      <c r="G15" s="165">
        <v>583</v>
      </c>
      <c r="H15" s="165">
        <v>355</v>
      </c>
      <c r="I15" s="165">
        <v>421</v>
      </c>
      <c r="J15" s="166">
        <v>776</v>
      </c>
      <c r="L15" s="173"/>
    </row>
    <row r="16" spans="1:12" s="172" customFormat="1" ht="13">
      <c r="A16" s="164">
        <v>2015</v>
      </c>
      <c r="B16" s="165">
        <v>408</v>
      </c>
      <c r="C16" s="165">
        <v>493</v>
      </c>
      <c r="D16" s="165">
        <v>901</v>
      </c>
      <c r="E16" s="165">
        <v>242</v>
      </c>
      <c r="F16" s="165">
        <v>375</v>
      </c>
      <c r="G16" s="165">
        <v>617</v>
      </c>
      <c r="H16" s="165">
        <v>454</v>
      </c>
      <c r="I16" s="165">
        <v>709</v>
      </c>
      <c r="J16" s="166">
        <v>1163</v>
      </c>
      <c r="L16" s="173"/>
    </row>
    <row r="17" spans="1:12" s="172" customFormat="1" ht="13">
      <c r="A17" s="164">
        <v>2016</v>
      </c>
      <c r="B17" s="165">
        <v>530</v>
      </c>
      <c r="C17" s="165">
        <v>498</v>
      </c>
      <c r="D17" s="165">
        <v>1028</v>
      </c>
      <c r="E17" s="165">
        <v>306</v>
      </c>
      <c r="F17" s="165">
        <v>311</v>
      </c>
      <c r="G17" s="165">
        <v>617</v>
      </c>
      <c r="H17" s="165">
        <v>500</v>
      </c>
      <c r="I17" s="165">
        <v>785</v>
      </c>
      <c r="J17" s="166">
        <v>1285</v>
      </c>
      <c r="L17" s="173"/>
    </row>
    <row r="18" spans="1:12" s="172" customFormat="1" ht="13">
      <c r="A18" s="164" t="s">
        <v>97</v>
      </c>
      <c r="B18" s="165">
        <v>491</v>
      </c>
      <c r="C18" s="165">
        <v>285</v>
      </c>
      <c r="D18" s="165">
        <v>776</v>
      </c>
      <c r="E18" s="165">
        <v>359</v>
      </c>
      <c r="F18" s="165">
        <v>328</v>
      </c>
      <c r="G18" s="165">
        <v>687</v>
      </c>
      <c r="H18" s="165">
        <v>521</v>
      </c>
      <c r="I18" s="165">
        <v>623</v>
      </c>
      <c r="J18" s="166">
        <v>1144</v>
      </c>
      <c r="L18" s="173"/>
    </row>
    <row r="19" spans="1:12" s="172" customFormat="1" ht="13">
      <c r="A19" s="164">
        <v>2018</v>
      </c>
      <c r="B19" s="165">
        <v>458</v>
      </c>
      <c r="C19" s="165">
        <v>482</v>
      </c>
      <c r="D19" s="165">
        <v>940</v>
      </c>
      <c r="E19" s="165">
        <v>312</v>
      </c>
      <c r="F19" s="165">
        <v>461</v>
      </c>
      <c r="G19" s="165">
        <v>773</v>
      </c>
      <c r="H19" s="165">
        <v>470</v>
      </c>
      <c r="I19" s="165">
        <v>910</v>
      </c>
      <c r="J19" s="166">
        <v>1380</v>
      </c>
      <c r="L19" s="173"/>
    </row>
    <row r="20" spans="1:12" s="172" customFormat="1" ht="13">
      <c r="A20" s="164">
        <v>2019</v>
      </c>
      <c r="B20" s="165">
        <v>273</v>
      </c>
      <c r="C20" s="165">
        <v>443</v>
      </c>
      <c r="D20" s="165">
        <v>716</v>
      </c>
      <c r="E20" s="165">
        <v>210</v>
      </c>
      <c r="F20" s="165">
        <v>327</v>
      </c>
      <c r="G20" s="165">
        <v>537</v>
      </c>
      <c r="H20" s="165">
        <v>393</v>
      </c>
      <c r="I20" s="165">
        <v>1095</v>
      </c>
      <c r="J20" s="166">
        <v>1488</v>
      </c>
      <c r="L20" s="173"/>
    </row>
    <row r="21" spans="1:12" s="172" customFormat="1" ht="16.5" customHeight="1" thickBot="1">
      <c r="A21" s="167" t="s">
        <v>77</v>
      </c>
      <c r="B21" s="168">
        <f>B20/B6</f>
        <v>1.2026431718061674</v>
      </c>
      <c r="C21" s="168">
        <f t="shared" ref="C21:J21" si="0">C20/C6</f>
        <v>0.94456289978678043</v>
      </c>
      <c r="D21" s="168">
        <f t="shared" si="0"/>
        <v>1.0287356321839081</v>
      </c>
      <c r="E21" s="168">
        <f t="shared" si="0"/>
        <v>1.1931818181818181</v>
      </c>
      <c r="F21" s="168">
        <f t="shared" si="0"/>
        <v>0.689873417721519</v>
      </c>
      <c r="G21" s="168">
        <f t="shared" si="0"/>
        <v>0.82615384615384613</v>
      </c>
      <c r="H21" s="168">
        <f t="shared" si="0"/>
        <v>1.0796703296703296</v>
      </c>
      <c r="I21" s="168">
        <f t="shared" si="0"/>
        <v>3.5209003215434085</v>
      </c>
      <c r="J21" s="169">
        <f t="shared" si="0"/>
        <v>2.2044444444444444</v>
      </c>
      <c r="L21" s="173"/>
    </row>
    <row r="22" spans="1:12" ht="15" thickTop="1"/>
    <row r="23" spans="1:12">
      <c r="A23" s="305" t="s">
        <v>98</v>
      </c>
      <c r="B23" s="306"/>
      <c r="C23" s="306"/>
      <c r="D23" s="306"/>
      <c r="E23" s="306"/>
      <c r="F23" s="306"/>
      <c r="G23" s="306"/>
      <c r="H23" s="306"/>
      <c r="I23" s="306"/>
      <c r="J23" s="306"/>
    </row>
    <row r="24" spans="1:12">
      <c r="A24" s="306"/>
      <c r="B24" s="306"/>
      <c r="C24" s="306"/>
      <c r="D24" s="306"/>
      <c r="E24" s="306"/>
      <c r="F24" s="306"/>
      <c r="G24" s="306"/>
      <c r="H24" s="306"/>
      <c r="I24" s="306"/>
      <c r="J24" s="306"/>
    </row>
    <row r="25" spans="1:12">
      <c r="A25" s="306"/>
      <c r="B25" s="306"/>
      <c r="C25" s="306"/>
      <c r="D25" s="306"/>
      <c r="E25" s="306"/>
      <c r="F25" s="306"/>
      <c r="G25" s="306"/>
      <c r="H25" s="306"/>
      <c r="I25" s="306"/>
      <c r="J25" s="306"/>
    </row>
  </sheetData>
  <mergeCells count="6">
    <mergeCell ref="A23:J25"/>
    <mergeCell ref="A3:J3"/>
    <mergeCell ref="A4:A5"/>
    <mergeCell ref="B4:D4"/>
    <mergeCell ref="E4:G4"/>
    <mergeCell ref="H4:J4"/>
  </mergeCells>
  <pageMargins left="0.70866141732283472" right="0.70866141732283472" top="0.74803149606299213" bottom="0.74803149606299213" header="0.31496062992125984" footer="0.31496062992125984"/>
  <pageSetup paperSize="9" scale="80" orientation="portrait" r:id="rId1"/>
  <headerFooter>
    <oddHeader>&amp;C&amp;"Calibri,Regular"&amp;13SRAD Report 2031 Transport Statistics Wigan 2018</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8977-2CC3-4ACD-8900-3131700A8CEF}">
  <sheetPr>
    <pageSetUpPr fitToPage="1"/>
  </sheetPr>
  <dimension ref="A1:V36"/>
  <sheetViews>
    <sheetView zoomScale="75" zoomScaleNormal="75" zoomScalePageLayoutView="75" workbookViewId="0">
      <selection activeCell="P4" sqref="P4"/>
    </sheetView>
  </sheetViews>
  <sheetFormatPr defaultColWidth="9.1796875" defaultRowHeight="14.5"/>
  <cols>
    <col min="1" max="1" width="15.453125" style="155" customWidth="1"/>
    <col min="2" max="2" width="20.7265625" style="155" customWidth="1"/>
    <col min="3" max="3" width="14.81640625" style="155" customWidth="1"/>
    <col min="4" max="4" width="14.1796875" style="155" customWidth="1"/>
    <col min="5" max="5" width="13.54296875" style="155" customWidth="1"/>
    <col min="6" max="16384" width="9.1796875" style="155"/>
  </cols>
  <sheetData>
    <row r="1" spans="1:12" ht="18.5">
      <c r="A1" s="154" t="s">
        <v>99</v>
      </c>
    </row>
    <row r="2" spans="1:12" ht="15" thickBot="1"/>
    <row r="3" spans="1:12" s="172" customFormat="1" ht="24.75" customHeight="1" thickTop="1">
      <c r="A3" s="307" t="s">
        <v>100</v>
      </c>
      <c r="B3" s="308"/>
      <c r="C3" s="308"/>
      <c r="D3" s="309"/>
      <c r="L3" s="173"/>
    </row>
    <row r="4" spans="1:12" s="172" customFormat="1" ht="13">
      <c r="A4" s="174" t="s">
        <v>69</v>
      </c>
      <c r="B4" s="175" t="s">
        <v>75</v>
      </c>
      <c r="C4" s="175" t="s">
        <v>76</v>
      </c>
      <c r="D4" s="176" t="s">
        <v>78</v>
      </c>
      <c r="L4" s="173"/>
    </row>
    <row r="5" spans="1:12" s="172" customFormat="1" ht="13">
      <c r="A5" s="164">
        <v>2003</v>
      </c>
      <c r="B5" s="177">
        <v>1889</v>
      </c>
      <c r="C5" s="177">
        <v>2811</v>
      </c>
      <c r="D5" s="166">
        <v>2148</v>
      </c>
      <c r="L5" s="173"/>
    </row>
    <row r="6" spans="1:12" s="172" customFormat="1" ht="13">
      <c r="A6" s="164">
        <v>2006</v>
      </c>
      <c r="B6" s="177">
        <v>2722</v>
      </c>
      <c r="C6" s="177">
        <v>3830</v>
      </c>
      <c r="D6" s="166">
        <v>1849</v>
      </c>
      <c r="L6" s="173"/>
    </row>
    <row r="7" spans="1:12" s="172" customFormat="1" ht="13">
      <c r="A7" s="164">
        <v>2009</v>
      </c>
      <c r="B7" s="177">
        <v>2713</v>
      </c>
      <c r="C7" s="177">
        <v>4044</v>
      </c>
      <c r="D7" s="166">
        <v>2143</v>
      </c>
      <c r="L7" s="173"/>
    </row>
    <row r="8" spans="1:12" s="172" customFormat="1" ht="13">
      <c r="A8" s="164">
        <v>2010</v>
      </c>
      <c r="B8" s="177">
        <v>2719</v>
      </c>
      <c r="C8" s="177">
        <v>4059</v>
      </c>
      <c r="D8" s="166">
        <v>2309</v>
      </c>
      <c r="L8" s="173"/>
    </row>
    <row r="9" spans="1:12" s="172" customFormat="1" ht="13">
      <c r="A9" s="164">
        <v>2011</v>
      </c>
      <c r="B9" s="177">
        <v>2512</v>
      </c>
      <c r="C9" s="177">
        <v>3856</v>
      </c>
      <c r="D9" s="166">
        <v>2135</v>
      </c>
      <c r="L9" s="173"/>
    </row>
    <row r="10" spans="1:12" s="172" customFormat="1" ht="13">
      <c r="A10" s="164">
        <v>2012</v>
      </c>
      <c r="B10" s="177">
        <v>2757</v>
      </c>
      <c r="C10" s="177">
        <v>3620</v>
      </c>
      <c r="D10" s="166">
        <v>2336</v>
      </c>
      <c r="L10" s="173"/>
    </row>
    <row r="11" spans="1:12" s="172" customFormat="1" ht="13">
      <c r="A11" s="178">
        <v>2013</v>
      </c>
      <c r="B11" s="179">
        <v>3142</v>
      </c>
      <c r="C11" s="179">
        <v>4034</v>
      </c>
      <c r="D11" s="163">
        <v>2216</v>
      </c>
      <c r="L11" s="173"/>
    </row>
    <row r="12" spans="1:12" s="172" customFormat="1" ht="13">
      <c r="A12" s="178">
        <v>2014</v>
      </c>
      <c r="B12" s="179">
        <v>2823</v>
      </c>
      <c r="C12" s="179">
        <v>3722</v>
      </c>
      <c r="D12" s="163">
        <v>2336</v>
      </c>
      <c r="L12" s="173"/>
    </row>
    <row r="13" spans="1:12" s="172" customFormat="1" ht="13">
      <c r="A13" s="178">
        <v>2015</v>
      </c>
      <c r="B13" s="179">
        <v>2616</v>
      </c>
      <c r="C13" s="179">
        <v>3497</v>
      </c>
      <c r="D13" s="163">
        <v>2258</v>
      </c>
      <c r="L13" s="173"/>
    </row>
    <row r="14" spans="1:12" s="172" customFormat="1" ht="13">
      <c r="A14" s="178">
        <v>2016</v>
      </c>
      <c r="B14" s="179">
        <v>2753</v>
      </c>
      <c r="C14" s="179">
        <v>3404</v>
      </c>
      <c r="D14" s="163">
        <v>2247</v>
      </c>
      <c r="L14" s="173"/>
    </row>
    <row r="15" spans="1:12" s="172" customFormat="1" ht="13">
      <c r="A15" s="178">
        <v>2017</v>
      </c>
      <c r="B15" s="179">
        <v>2998</v>
      </c>
      <c r="C15" s="179">
        <v>3459</v>
      </c>
      <c r="D15" s="163">
        <v>2360</v>
      </c>
      <c r="L15" s="173"/>
    </row>
    <row r="16" spans="1:12" s="172" customFormat="1" ht="13">
      <c r="A16" s="178">
        <v>2018</v>
      </c>
      <c r="B16" s="179">
        <v>3115</v>
      </c>
      <c r="C16" s="179">
        <v>3697</v>
      </c>
      <c r="D16" s="163">
        <v>2260</v>
      </c>
      <c r="L16" s="173"/>
    </row>
    <row r="17" spans="1:22" s="172" customFormat="1">
      <c r="A17" s="178">
        <v>2019</v>
      </c>
      <c r="B17" s="179">
        <v>2866</v>
      </c>
      <c r="C17" s="179">
        <v>3527</v>
      </c>
      <c r="D17" s="163">
        <v>2285</v>
      </c>
      <c r="L17" s="173"/>
      <c r="O17" s="155"/>
      <c r="P17" s="155"/>
      <c r="Q17" s="155"/>
      <c r="R17" s="155"/>
      <c r="S17" s="155"/>
      <c r="T17" s="155"/>
      <c r="U17" s="155"/>
      <c r="V17" s="155"/>
    </row>
    <row r="18" spans="1:22" s="172" customFormat="1" ht="15" thickBot="1">
      <c r="A18" s="167" t="s">
        <v>112</v>
      </c>
      <c r="B18" s="180">
        <f>B17/B5</f>
        <v>1.5172048703017469</v>
      </c>
      <c r="C18" s="180">
        <f t="shared" ref="C18:D18" si="0">C17/C5</f>
        <v>1.2547136250444682</v>
      </c>
      <c r="D18" s="169">
        <f t="shared" si="0"/>
        <v>1.063780260707635</v>
      </c>
      <c r="L18" s="173"/>
      <c r="O18" s="155"/>
      <c r="P18" s="155"/>
      <c r="Q18" s="155"/>
      <c r="R18" s="155"/>
      <c r="S18" s="155"/>
      <c r="T18" s="155"/>
      <c r="U18" s="155"/>
      <c r="V18" s="155"/>
    </row>
    <row r="19" spans="1:22" s="172" customFormat="1" ht="12.75" customHeight="1" thickTop="1" thickBot="1">
      <c r="L19" s="173"/>
    </row>
    <row r="20" spans="1:22" s="172" customFormat="1" ht="24" customHeight="1" thickTop="1">
      <c r="A20" s="307" t="s">
        <v>101</v>
      </c>
      <c r="B20" s="308"/>
      <c r="C20" s="308"/>
      <c r="D20" s="309"/>
      <c r="L20" s="173"/>
    </row>
    <row r="21" spans="1:22" s="172" customFormat="1" ht="13">
      <c r="A21" s="174" t="s">
        <v>69</v>
      </c>
      <c r="B21" s="175" t="s">
        <v>75</v>
      </c>
      <c r="C21" s="175" t="s">
        <v>76</v>
      </c>
      <c r="D21" s="176" t="s">
        <v>78</v>
      </c>
      <c r="L21" s="173"/>
    </row>
    <row r="22" spans="1:22" s="172" customFormat="1" ht="13">
      <c r="A22" s="164">
        <v>2003</v>
      </c>
      <c r="B22" s="177">
        <v>305</v>
      </c>
      <c r="C22" s="177">
        <v>277</v>
      </c>
      <c r="D22" s="166">
        <v>297</v>
      </c>
      <c r="L22" s="173"/>
    </row>
    <row r="23" spans="1:22" s="172" customFormat="1" ht="13">
      <c r="A23" s="164">
        <v>2006</v>
      </c>
      <c r="B23" s="177">
        <v>208</v>
      </c>
      <c r="C23" s="177">
        <v>307</v>
      </c>
      <c r="D23" s="166">
        <v>306</v>
      </c>
      <c r="L23" s="173"/>
    </row>
    <row r="24" spans="1:22" s="172" customFormat="1" ht="13">
      <c r="A24" s="164">
        <v>2009</v>
      </c>
      <c r="B24" s="177">
        <v>205</v>
      </c>
      <c r="C24" s="177">
        <v>458</v>
      </c>
      <c r="D24" s="166">
        <v>436</v>
      </c>
      <c r="L24" s="173"/>
    </row>
    <row r="25" spans="1:22" s="172" customFormat="1" ht="13">
      <c r="A25" s="164">
        <v>2010</v>
      </c>
      <c r="B25" s="177">
        <v>190</v>
      </c>
      <c r="C25" s="177">
        <v>325</v>
      </c>
      <c r="D25" s="166">
        <v>323</v>
      </c>
      <c r="L25" s="173"/>
    </row>
    <row r="26" spans="1:22" s="172" customFormat="1" ht="13">
      <c r="A26" s="164">
        <v>2011</v>
      </c>
      <c r="B26" s="177">
        <v>229</v>
      </c>
      <c r="C26" s="177">
        <v>391</v>
      </c>
      <c r="D26" s="166">
        <v>295</v>
      </c>
      <c r="L26" s="173"/>
    </row>
    <row r="27" spans="1:22" s="172" customFormat="1" ht="13">
      <c r="A27" s="164">
        <v>2012</v>
      </c>
      <c r="B27" s="177">
        <v>191</v>
      </c>
      <c r="C27" s="177">
        <v>349</v>
      </c>
      <c r="D27" s="166">
        <v>247</v>
      </c>
      <c r="L27" s="173"/>
    </row>
    <row r="28" spans="1:22" s="172" customFormat="1" ht="13">
      <c r="A28" s="178">
        <v>2013</v>
      </c>
      <c r="B28" s="179">
        <v>166</v>
      </c>
      <c r="C28" s="179">
        <v>241</v>
      </c>
      <c r="D28" s="163">
        <v>218</v>
      </c>
      <c r="L28" s="173"/>
    </row>
    <row r="29" spans="1:22" s="172" customFormat="1" ht="13">
      <c r="A29" s="178">
        <v>2014</v>
      </c>
      <c r="B29" s="179">
        <v>214</v>
      </c>
      <c r="C29" s="179">
        <v>330</v>
      </c>
      <c r="D29" s="163">
        <v>334</v>
      </c>
      <c r="L29" s="173"/>
    </row>
    <row r="30" spans="1:22" s="172" customFormat="1" ht="13">
      <c r="A30" s="178">
        <v>2015</v>
      </c>
      <c r="B30" s="179">
        <v>249</v>
      </c>
      <c r="C30" s="179">
        <v>223</v>
      </c>
      <c r="D30" s="163">
        <v>351</v>
      </c>
      <c r="L30" s="173"/>
    </row>
    <row r="31" spans="1:22" s="172" customFormat="1" ht="13">
      <c r="A31" s="178">
        <v>2016</v>
      </c>
      <c r="B31" s="179">
        <v>185</v>
      </c>
      <c r="C31" s="179">
        <v>340</v>
      </c>
      <c r="D31" s="163">
        <v>282</v>
      </c>
      <c r="L31" s="173"/>
    </row>
    <row r="32" spans="1:22" s="172" customFormat="1" ht="13">
      <c r="A32" s="178">
        <v>2017</v>
      </c>
      <c r="B32" s="179">
        <v>235</v>
      </c>
      <c r="C32" s="179">
        <v>300</v>
      </c>
      <c r="D32" s="163">
        <v>372</v>
      </c>
      <c r="L32" s="173"/>
    </row>
    <row r="33" spans="1:12" s="172" customFormat="1" ht="13">
      <c r="A33" s="178">
        <v>2018</v>
      </c>
      <c r="B33" s="179">
        <v>110</v>
      </c>
      <c r="C33" s="179">
        <v>221</v>
      </c>
      <c r="D33" s="163">
        <v>218</v>
      </c>
      <c r="L33" s="173"/>
    </row>
    <row r="34" spans="1:12" s="172" customFormat="1" ht="13">
      <c r="A34" s="178">
        <v>2019</v>
      </c>
      <c r="B34" s="179">
        <v>207</v>
      </c>
      <c r="C34" s="179">
        <v>425</v>
      </c>
      <c r="D34" s="163">
        <v>444</v>
      </c>
      <c r="L34" s="173"/>
    </row>
    <row r="35" spans="1:12" ht="15" thickBot="1">
      <c r="A35" s="167" t="s">
        <v>112</v>
      </c>
      <c r="B35" s="180">
        <f>B34/B22</f>
        <v>0.67868852459016393</v>
      </c>
      <c r="C35" s="180">
        <f t="shared" ref="C35:D35" si="1">C34/C22</f>
        <v>1.5342960288808665</v>
      </c>
      <c r="D35" s="169">
        <f t="shared" si="1"/>
        <v>1.494949494949495</v>
      </c>
    </row>
    <row r="36" spans="1:12" ht="15" thickTop="1"/>
  </sheetData>
  <mergeCells count="2">
    <mergeCell ref="A3:D3"/>
    <mergeCell ref="A20:D20"/>
  </mergeCells>
  <pageMargins left="0.70866141732283472" right="0.70866141732283472" top="0.74803149606299213" bottom="0.74803149606299213" header="0.31496062992125984" footer="0.31496062992125984"/>
  <pageSetup paperSize="9" orientation="portrait" r:id="rId1"/>
  <headerFooter>
    <oddHeader>&amp;C&amp;"Calibri,Regular"&amp;13SRAD Report 2031 Transport Statistics Wigan 2018</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3FAE4-CB56-4533-9BB0-C48F3066994E}">
  <sheetPr>
    <pageSetUpPr fitToPage="1"/>
  </sheetPr>
  <dimension ref="A1:O91"/>
  <sheetViews>
    <sheetView zoomScale="77" zoomScaleNormal="77" zoomScalePageLayoutView="75" workbookViewId="0">
      <selection activeCell="P4" sqref="P4"/>
    </sheetView>
  </sheetViews>
  <sheetFormatPr defaultColWidth="8.81640625" defaultRowHeight="14.5"/>
  <cols>
    <col min="1" max="1" width="13.26953125" style="181" customWidth="1"/>
    <col min="2" max="2" width="15" style="181" customWidth="1"/>
    <col min="3" max="3" width="13.81640625" style="181" customWidth="1"/>
    <col min="4" max="8" width="8.81640625" style="181" customWidth="1"/>
    <col min="9" max="9" width="8.453125" style="181" customWidth="1"/>
    <col min="10" max="10" width="9.1796875" style="181" customWidth="1"/>
    <col min="11" max="16384" width="8.81640625" style="181"/>
  </cols>
  <sheetData>
    <row r="1" spans="1:15" ht="16.5" thickTop="1" thickBot="1">
      <c r="A1" s="310" t="s">
        <v>102</v>
      </c>
      <c r="B1" s="311"/>
      <c r="C1" s="311"/>
      <c r="D1" s="311"/>
      <c r="E1" s="311"/>
      <c r="F1" s="311"/>
      <c r="G1" s="311"/>
      <c r="H1" s="311"/>
      <c r="I1" s="311"/>
      <c r="J1" s="312"/>
    </row>
    <row r="2" spans="1:15" ht="31.5" thickBot="1">
      <c r="A2" s="182" t="s">
        <v>68</v>
      </c>
      <c r="B2" s="183" t="s">
        <v>69</v>
      </c>
      <c r="C2" s="184" t="s">
        <v>103</v>
      </c>
      <c r="D2" s="183" t="s">
        <v>104</v>
      </c>
      <c r="E2" s="184" t="s">
        <v>21</v>
      </c>
      <c r="F2" s="183" t="s">
        <v>105</v>
      </c>
      <c r="G2" s="184" t="s">
        <v>20</v>
      </c>
      <c r="H2" s="185" t="s">
        <v>42</v>
      </c>
      <c r="I2" s="186" t="s">
        <v>106</v>
      </c>
      <c r="J2" s="187" t="s">
        <v>107</v>
      </c>
    </row>
    <row r="3" spans="1:15" ht="15.5">
      <c r="A3" s="313" t="s">
        <v>75</v>
      </c>
      <c r="B3" s="188">
        <v>2003</v>
      </c>
      <c r="C3" s="189">
        <v>3798</v>
      </c>
      <c r="D3" s="190">
        <v>1364</v>
      </c>
      <c r="E3" s="191">
        <v>619</v>
      </c>
      <c r="F3" s="190">
        <v>28</v>
      </c>
      <c r="G3" s="191">
        <v>1889</v>
      </c>
      <c r="H3" s="190">
        <v>7698</v>
      </c>
      <c r="I3" s="192">
        <v>49.337490257209666</v>
      </c>
      <c r="J3" s="193">
        <v>50.662509742790341</v>
      </c>
      <c r="L3" s="194"/>
      <c r="M3" s="194"/>
      <c r="N3" s="195"/>
      <c r="O3" s="195"/>
    </row>
    <row r="4" spans="1:15" ht="15.5">
      <c r="A4" s="314"/>
      <c r="B4" s="196">
        <v>2004</v>
      </c>
      <c r="C4" s="197"/>
      <c r="D4" s="198"/>
      <c r="E4" s="199"/>
      <c r="F4" s="198"/>
      <c r="G4" s="199"/>
      <c r="H4" s="198"/>
      <c r="I4" s="200"/>
      <c r="J4" s="201"/>
      <c r="L4" s="194"/>
      <c r="M4" s="194"/>
      <c r="N4" s="195"/>
      <c r="O4" s="195"/>
    </row>
    <row r="5" spans="1:15" ht="15.5">
      <c r="A5" s="314"/>
      <c r="B5" s="196">
        <v>2005</v>
      </c>
      <c r="C5" s="197"/>
      <c r="D5" s="198"/>
      <c r="E5" s="199"/>
      <c r="F5" s="198"/>
      <c r="G5" s="199"/>
      <c r="H5" s="198"/>
      <c r="I5" s="200"/>
      <c r="J5" s="201"/>
      <c r="L5" s="194"/>
      <c r="M5" s="194"/>
      <c r="N5" s="195"/>
      <c r="O5" s="195"/>
    </row>
    <row r="6" spans="1:15" ht="15.5">
      <c r="A6" s="315"/>
      <c r="B6" s="202">
        <v>2006</v>
      </c>
      <c r="C6" s="203">
        <v>3623</v>
      </c>
      <c r="D6" s="204">
        <v>1787</v>
      </c>
      <c r="E6" s="205">
        <v>558</v>
      </c>
      <c r="F6" s="204">
        <v>25</v>
      </c>
      <c r="G6" s="205">
        <v>2722</v>
      </c>
      <c r="H6" s="204">
        <v>8715</v>
      </c>
      <c r="I6" s="206">
        <v>41.572002294893863</v>
      </c>
      <c r="J6" s="207">
        <v>58.427997705106137</v>
      </c>
      <c r="L6" s="194"/>
      <c r="M6" s="194"/>
      <c r="N6" s="195"/>
      <c r="O6" s="195"/>
    </row>
    <row r="7" spans="1:15" ht="15.5">
      <c r="A7" s="315"/>
      <c r="B7" s="202">
        <v>2007</v>
      </c>
      <c r="C7" s="203"/>
      <c r="D7" s="204"/>
      <c r="E7" s="205"/>
      <c r="F7" s="204"/>
      <c r="G7" s="205"/>
      <c r="H7" s="204"/>
      <c r="I7" s="206"/>
      <c r="J7" s="207"/>
      <c r="L7" s="194"/>
      <c r="M7" s="194"/>
      <c r="N7" s="195"/>
      <c r="O7" s="195"/>
    </row>
    <row r="8" spans="1:15" ht="15.5">
      <c r="A8" s="315"/>
      <c r="B8" s="202">
        <v>2008</v>
      </c>
      <c r="C8" s="203"/>
      <c r="D8" s="204"/>
      <c r="E8" s="205"/>
      <c r="F8" s="204"/>
      <c r="G8" s="205"/>
      <c r="H8" s="204"/>
      <c r="I8" s="206"/>
      <c r="J8" s="207"/>
      <c r="L8" s="194"/>
      <c r="M8" s="194"/>
      <c r="N8" s="195"/>
      <c r="O8" s="195"/>
    </row>
    <row r="9" spans="1:15" ht="15.5">
      <c r="A9" s="315"/>
      <c r="B9" s="202">
        <v>2009</v>
      </c>
      <c r="C9" s="203">
        <v>3626.45</v>
      </c>
      <c r="D9" s="204">
        <v>1935.9565952996186</v>
      </c>
      <c r="E9" s="205">
        <v>711</v>
      </c>
      <c r="F9" s="204">
        <v>44</v>
      </c>
      <c r="G9" s="203">
        <v>2713</v>
      </c>
      <c r="H9" s="204">
        <v>9030.4065952996189</v>
      </c>
      <c r="I9" s="206">
        <v>40.158213937870627</v>
      </c>
      <c r="J9" s="207">
        <v>59.841786062129373</v>
      </c>
      <c r="L9" s="194"/>
      <c r="M9" s="194"/>
      <c r="N9" s="195"/>
      <c r="O9" s="195"/>
    </row>
    <row r="10" spans="1:15" ht="15.75" customHeight="1">
      <c r="A10" s="315"/>
      <c r="B10" s="202">
        <v>2010</v>
      </c>
      <c r="C10" s="203">
        <v>3440.16</v>
      </c>
      <c r="D10" s="204">
        <v>1889.3689938771802</v>
      </c>
      <c r="E10" s="203">
        <v>893</v>
      </c>
      <c r="F10" s="204">
        <v>42</v>
      </c>
      <c r="G10" s="203">
        <v>2719</v>
      </c>
      <c r="H10" s="204">
        <v>8983.5289938771803</v>
      </c>
      <c r="I10" s="206">
        <v>38.294082451836886</v>
      </c>
      <c r="J10" s="207">
        <v>61.705917548163114</v>
      </c>
      <c r="L10" s="194"/>
      <c r="M10" s="194"/>
      <c r="N10" s="195"/>
      <c r="O10" s="195"/>
    </row>
    <row r="11" spans="1:15" ht="13.5" customHeight="1">
      <c r="A11" s="315"/>
      <c r="B11" s="202">
        <v>2011</v>
      </c>
      <c r="C11" s="203">
        <v>3542.1099999999997</v>
      </c>
      <c r="D11" s="204">
        <v>2352.6769365015434</v>
      </c>
      <c r="E11" s="205">
        <v>1030</v>
      </c>
      <c r="F11" s="204">
        <v>44</v>
      </c>
      <c r="G11" s="205">
        <v>2512</v>
      </c>
      <c r="H11" s="204">
        <v>9480.7869365015431</v>
      </c>
      <c r="I11" s="206">
        <v>37.360928198509392</v>
      </c>
      <c r="J11" s="207">
        <v>62.639071801490608</v>
      </c>
      <c r="L11" s="194"/>
      <c r="M11" s="194"/>
      <c r="N11" s="195"/>
      <c r="O11" s="195"/>
    </row>
    <row r="12" spans="1:15" ht="15.5">
      <c r="A12" s="316"/>
      <c r="B12" s="202">
        <v>2012</v>
      </c>
      <c r="C12" s="203">
        <v>3256.1099999999997</v>
      </c>
      <c r="D12" s="204">
        <v>1685.1038251366119</v>
      </c>
      <c r="E12" s="205">
        <v>859</v>
      </c>
      <c r="F12" s="204">
        <v>53</v>
      </c>
      <c r="G12" s="205">
        <v>2757</v>
      </c>
      <c r="H12" s="204">
        <v>8610.2138251366123</v>
      </c>
      <c r="I12" s="206">
        <v>37.816830872354522</v>
      </c>
      <c r="J12" s="207">
        <v>62.183169127645478</v>
      </c>
      <c r="L12" s="194"/>
      <c r="M12" s="194"/>
      <c r="N12" s="195"/>
      <c r="O12" s="195"/>
    </row>
    <row r="13" spans="1:15" ht="15.5">
      <c r="A13" s="316"/>
      <c r="B13" s="202">
        <v>2013</v>
      </c>
      <c r="C13" s="203">
        <v>3490.56</v>
      </c>
      <c r="D13" s="204">
        <v>2137.8302411873838</v>
      </c>
      <c r="E13" s="205">
        <v>897</v>
      </c>
      <c r="F13" s="204">
        <v>55</v>
      </c>
      <c r="G13" s="205">
        <v>3142</v>
      </c>
      <c r="H13" s="204">
        <v>9722.3902411873842</v>
      </c>
      <c r="I13" s="206">
        <v>35.902282395668394</v>
      </c>
      <c r="J13" s="207">
        <v>64.097717604331621</v>
      </c>
      <c r="L13" s="194"/>
      <c r="M13" s="194"/>
      <c r="N13" s="195"/>
      <c r="O13" s="195"/>
    </row>
    <row r="14" spans="1:15" ht="15.5">
      <c r="A14" s="316"/>
      <c r="B14" s="208">
        <v>2014</v>
      </c>
      <c r="C14" s="209">
        <v>3221.98</v>
      </c>
      <c r="D14" s="210">
        <v>2124.9840425531916</v>
      </c>
      <c r="E14" s="211">
        <v>1067</v>
      </c>
      <c r="F14" s="210">
        <v>57</v>
      </c>
      <c r="G14" s="211">
        <v>2823</v>
      </c>
      <c r="H14" s="210">
        <v>9293.9640425531907</v>
      </c>
      <c r="I14" s="212">
        <v>34.667446368932517</v>
      </c>
      <c r="J14" s="213">
        <v>65.332553631067498</v>
      </c>
      <c r="L14" s="194"/>
      <c r="M14" s="194"/>
      <c r="N14" s="195"/>
      <c r="O14" s="195"/>
    </row>
    <row r="15" spans="1:15" ht="15.5">
      <c r="A15" s="316"/>
      <c r="B15" s="208">
        <v>2015</v>
      </c>
      <c r="C15" s="209">
        <v>3559.8231901059612</v>
      </c>
      <c r="D15" s="210">
        <v>2029.7391304347825</v>
      </c>
      <c r="E15" s="211">
        <v>901</v>
      </c>
      <c r="F15" s="210">
        <v>41</v>
      </c>
      <c r="G15" s="211">
        <v>2616</v>
      </c>
      <c r="H15" s="210">
        <v>9147.5623205407428</v>
      </c>
      <c r="I15" s="212">
        <v>38.915539084247833</v>
      </c>
      <c r="J15" s="213">
        <v>61.084460915752167</v>
      </c>
      <c r="L15" s="194"/>
      <c r="M15" s="194"/>
      <c r="N15" s="195"/>
      <c r="O15" s="195"/>
    </row>
    <row r="16" spans="1:15" ht="15.5">
      <c r="A16" s="316"/>
      <c r="B16" s="208">
        <v>2016</v>
      </c>
      <c r="C16" s="209">
        <v>3561.9341812158268</v>
      </c>
      <c r="D16" s="210">
        <v>1769.316129032258</v>
      </c>
      <c r="E16" s="211">
        <v>1028</v>
      </c>
      <c r="F16" s="210">
        <v>45</v>
      </c>
      <c r="G16" s="211">
        <v>2753</v>
      </c>
      <c r="H16" s="210">
        <v>9157.2503102480841</v>
      </c>
      <c r="I16" s="212">
        <v>38.897420738074466</v>
      </c>
      <c r="J16" s="213">
        <v>61.102579261925541</v>
      </c>
      <c r="L16" s="194"/>
      <c r="M16" s="194"/>
      <c r="N16" s="195"/>
      <c r="O16" s="195"/>
    </row>
    <row r="17" spans="1:15" ht="15.5">
      <c r="A17" s="316"/>
      <c r="B17" s="208">
        <v>2017</v>
      </c>
      <c r="C17" s="209">
        <v>3338.8912287101193</v>
      </c>
      <c r="D17" s="210">
        <v>2020.6144578313254</v>
      </c>
      <c r="E17" s="211">
        <v>776</v>
      </c>
      <c r="F17" s="210">
        <v>47</v>
      </c>
      <c r="G17" s="211">
        <v>2998</v>
      </c>
      <c r="H17" s="210">
        <v>9180.5056865414444</v>
      </c>
      <c r="I17" s="212">
        <v>36.369360716206621</v>
      </c>
      <c r="J17" s="213">
        <v>63.630639283793379</v>
      </c>
      <c r="L17" s="194"/>
      <c r="M17" s="194"/>
      <c r="N17" s="195"/>
      <c r="O17" s="195"/>
    </row>
    <row r="18" spans="1:15" ht="15.5">
      <c r="A18" s="316"/>
      <c r="B18" s="208">
        <v>2018</v>
      </c>
      <c r="C18" s="209">
        <v>3575.2075858223407</v>
      </c>
      <c r="D18" s="210">
        <v>2145.1973684210525</v>
      </c>
      <c r="E18" s="211">
        <v>940</v>
      </c>
      <c r="F18" s="210">
        <v>46</v>
      </c>
      <c r="G18" s="211">
        <v>3115</v>
      </c>
      <c r="H18" s="210">
        <v>9821.4049542433931</v>
      </c>
      <c r="I18" s="212">
        <v>36.402201135975481</v>
      </c>
      <c r="J18" s="213">
        <v>63.597798864024526</v>
      </c>
      <c r="L18" s="194"/>
      <c r="M18" s="194"/>
      <c r="N18" s="195"/>
      <c r="O18" s="195"/>
    </row>
    <row r="19" spans="1:15" ht="16" thickBot="1">
      <c r="A19" s="316"/>
      <c r="B19" s="208">
        <v>2019</v>
      </c>
      <c r="C19" s="209">
        <v>3439.990735343044</v>
      </c>
      <c r="D19" s="210">
        <v>2100.7372262773724</v>
      </c>
      <c r="E19" s="211">
        <v>716</v>
      </c>
      <c r="F19" s="210">
        <v>32</v>
      </c>
      <c r="G19" s="211">
        <v>2866</v>
      </c>
      <c r="H19" s="210">
        <v>9154.727961620416</v>
      </c>
      <c r="I19" s="212">
        <v>37.576110942505323</v>
      </c>
      <c r="J19" s="213">
        <v>62.423889057494677</v>
      </c>
      <c r="L19" s="194"/>
      <c r="M19" s="194"/>
      <c r="N19" s="195"/>
      <c r="O19" s="195"/>
    </row>
    <row r="20" spans="1:15" ht="16" thickBot="1">
      <c r="A20" s="317"/>
      <c r="B20" s="214" t="s">
        <v>112</v>
      </c>
      <c r="C20" s="215">
        <v>0.9057374237343454</v>
      </c>
      <c r="D20" s="215">
        <v>1.5401299312883963</v>
      </c>
      <c r="E20" s="215">
        <v>1.1567043618739903</v>
      </c>
      <c r="F20" s="215">
        <v>1.1428571428571428</v>
      </c>
      <c r="G20" s="215">
        <v>1.5172048703017469</v>
      </c>
      <c r="H20" s="215">
        <v>1.1892346014056139</v>
      </c>
      <c r="I20" s="216"/>
      <c r="J20" s="217"/>
      <c r="N20" s="195"/>
      <c r="O20" s="195"/>
    </row>
    <row r="21" spans="1:15" ht="15.5">
      <c r="A21" s="314" t="s">
        <v>76</v>
      </c>
      <c r="B21" s="188">
        <v>2003</v>
      </c>
      <c r="C21" s="189">
        <v>4372</v>
      </c>
      <c r="D21" s="190">
        <v>1109</v>
      </c>
      <c r="E21" s="191">
        <v>367</v>
      </c>
      <c r="F21" s="190">
        <v>19</v>
      </c>
      <c r="G21" s="191">
        <v>2811</v>
      </c>
      <c r="H21" s="190">
        <v>8678</v>
      </c>
      <c r="I21" s="192">
        <v>50.380271952062685</v>
      </c>
      <c r="J21" s="193">
        <v>49.619728047937315</v>
      </c>
      <c r="L21" s="194"/>
      <c r="M21" s="194"/>
      <c r="N21" s="195"/>
      <c r="O21" s="195"/>
    </row>
    <row r="22" spans="1:15" ht="15.5">
      <c r="A22" s="314"/>
      <c r="B22" s="196">
        <v>2004</v>
      </c>
      <c r="C22" s="197"/>
      <c r="D22" s="198"/>
      <c r="E22" s="199"/>
      <c r="F22" s="198"/>
      <c r="G22" s="199"/>
      <c r="H22" s="198"/>
      <c r="I22" s="200"/>
      <c r="J22" s="201"/>
      <c r="L22" s="194"/>
      <c r="M22" s="194"/>
      <c r="N22" s="195"/>
      <c r="O22" s="195"/>
    </row>
    <row r="23" spans="1:15" ht="15.5">
      <c r="A23" s="314"/>
      <c r="B23" s="196">
        <v>2005</v>
      </c>
      <c r="C23" s="197"/>
      <c r="D23" s="198"/>
      <c r="E23" s="199"/>
      <c r="F23" s="198"/>
      <c r="G23" s="199"/>
      <c r="H23" s="198"/>
      <c r="I23" s="200"/>
      <c r="J23" s="201"/>
      <c r="L23" s="194"/>
      <c r="M23" s="194"/>
      <c r="N23" s="195"/>
      <c r="O23" s="195"/>
    </row>
    <row r="24" spans="1:15" ht="15.5">
      <c r="A24" s="315"/>
      <c r="B24" s="202">
        <v>2006</v>
      </c>
      <c r="C24" s="203">
        <v>3750</v>
      </c>
      <c r="D24" s="204">
        <v>1545</v>
      </c>
      <c r="E24" s="205">
        <v>402</v>
      </c>
      <c r="F24" s="204">
        <v>13</v>
      </c>
      <c r="G24" s="205">
        <v>3830</v>
      </c>
      <c r="H24" s="204">
        <v>9540</v>
      </c>
      <c r="I24" s="206">
        <v>39.308176100628934</v>
      </c>
      <c r="J24" s="207">
        <v>60.691823899371066</v>
      </c>
      <c r="L24" s="194"/>
      <c r="M24" s="194"/>
      <c r="N24" s="195"/>
      <c r="O24" s="195"/>
    </row>
    <row r="25" spans="1:15" ht="15.5">
      <c r="A25" s="315"/>
      <c r="B25" s="202">
        <v>2007</v>
      </c>
      <c r="C25" s="203"/>
      <c r="D25" s="204"/>
      <c r="E25" s="205"/>
      <c r="F25" s="204"/>
      <c r="G25" s="205"/>
      <c r="H25" s="204"/>
      <c r="I25" s="206"/>
      <c r="J25" s="207"/>
      <c r="L25" s="194"/>
      <c r="M25" s="194"/>
      <c r="N25" s="195"/>
      <c r="O25" s="195"/>
    </row>
    <row r="26" spans="1:15" ht="15.5">
      <c r="A26" s="315"/>
      <c r="B26" s="202">
        <v>2008</v>
      </c>
      <c r="C26" s="203"/>
      <c r="D26" s="204"/>
      <c r="E26" s="205"/>
      <c r="F26" s="204"/>
      <c r="G26" s="205"/>
      <c r="H26" s="204"/>
      <c r="I26" s="206"/>
      <c r="J26" s="207"/>
      <c r="L26" s="194"/>
      <c r="M26" s="194"/>
      <c r="N26" s="195"/>
      <c r="O26" s="195"/>
    </row>
    <row r="27" spans="1:15" ht="15.5">
      <c r="A27" s="315"/>
      <c r="B27" s="202">
        <v>2009</v>
      </c>
      <c r="C27" s="203">
        <v>3953.6</v>
      </c>
      <c r="D27" s="204">
        <v>2550.7612909486106</v>
      </c>
      <c r="E27" s="205">
        <v>362</v>
      </c>
      <c r="F27" s="204">
        <v>33</v>
      </c>
      <c r="G27" s="203">
        <v>4044</v>
      </c>
      <c r="H27" s="204">
        <v>10943.361290948611</v>
      </c>
      <c r="I27" s="206">
        <v>36.127839471681071</v>
      </c>
      <c r="J27" s="207">
        <v>63.872160528318922</v>
      </c>
      <c r="L27" s="194"/>
      <c r="M27" s="194"/>
      <c r="N27" s="195"/>
      <c r="O27" s="195"/>
    </row>
    <row r="28" spans="1:15" ht="15.5">
      <c r="A28" s="315"/>
      <c r="B28" s="202">
        <v>2010</v>
      </c>
      <c r="C28" s="203">
        <v>3611</v>
      </c>
      <c r="D28" s="204">
        <v>2201.2549194991057</v>
      </c>
      <c r="E28" s="203">
        <v>572</v>
      </c>
      <c r="F28" s="204">
        <v>30</v>
      </c>
      <c r="G28" s="203">
        <v>4059</v>
      </c>
      <c r="H28" s="204">
        <v>10473.254919499106</v>
      </c>
      <c r="I28" s="206">
        <v>34.478297604281934</v>
      </c>
      <c r="J28" s="207">
        <v>65.521702395718066</v>
      </c>
      <c r="L28" s="194"/>
      <c r="M28" s="194"/>
      <c r="N28" s="195"/>
      <c r="O28" s="195"/>
    </row>
    <row r="29" spans="1:15" ht="15.5">
      <c r="A29" s="315"/>
      <c r="B29" s="202">
        <v>2011</v>
      </c>
      <c r="C29" s="203">
        <v>3533.4</v>
      </c>
      <c r="D29" s="204">
        <v>2377.3269230769229</v>
      </c>
      <c r="E29" s="205">
        <v>645</v>
      </c>
      <c r="F29" s="204">
        <v>37</v>
      </c>
      <c r="G29" s="205">
        <v>3856</v>
      </c>
      <c r="H29" s="204">
        <v>10448.726923076923</v>
      </c>
      <c r="I29" s="206">
        <v>33.816559912157132</v>
      </c>
      <c r="J29" s="207">
        <v>66.183440087842868</v>
      </c>
      <c r="L29" s="194"/>
      <c r="M29" s="194"/>
      <c r="N29" s="195"/>
      <c r="O29" s="195"/>
    </row>
    <row r="30" spans="1:15" ht="15.5">
      <c r="A30" s="316"/>
      <c r="B30" s="202">
        <v>2012</v>
      </c>
      <c r="C30" s="203">
        <v>3503</v>
      </c>
      <c r="D30" s="204">
        <v>2563.4747474747473</v>
      </c>
      <c r="E30" s="205">
        <v>595</v>
      </c>
      <c r="F30" s="204">
        <v>26</v>
      </c>
      <c r="G30" s="205">
        <v>3620</v>
      </c>
      <c r="H30" s="204">
        <v>10307.474747474747</v>
      </c>
      <c r="I30" s="206">
        <v>33.985045666575203</v>
      </c>
      <c r="J30" s="207">
        <v>66.014954333424797</v>
      </c>
      <c r="L30" s="194"/>
      <c r="M30" s="194"/>
      <c r="N30" s="195"/>
      <c r="O30" s="195"/>
    </row>
    <row r="31" spans="1:15" ht="15.5">
      <c r="A31" s="316"/>
      <c r="B31" s="202">
        <v>2013</v>
      </c>
      <c r="C31" s="203">
        <v>3358.7400000000002</v>
      </c>
      <c r="D31" s="204">
        <v>2179.1313285413494</v>
      </c>
      <c r="E31" s="205">
        <v>636</v>
      </c>
      <c r="F31" s="204">
        <v>47</v>
      </c>
      <c r="G31" s="205">
        <v>4034</v>
      </c>
      <c r="H31" s="204">
        <v>10254.871328541351</v>
      </c>
      <c r="I31" s="206">
        <v>32.752629383578494</v>
      </c>
      <c r="J31" s="207">
        <v>67.247370616421506</v>
      </c>
      <c r="L31" s="194"/>
      <c r="M31" s="194"/>
      <c r="N31" s="195"/>
      <c r="O31" s="195"/>
    </row>
    <row r="32" spans="1:15" ht="15.5">
      <c r="A32" s="316"/>
      <c r="B32" s="202">
        <v>2014</v>
      </c>
      <c r="C32" s="203">
        <v>3331.5</v>
      </c>
      <c r="D32" s="204">
        <v>2827.6082474226805</v>
      </c>
      <c r="E32" s="205">
        <v>583</v>
      </c>
      <c r="F32" s="204">
        <v>41</v>
      </c>
      <c r="G32" s="205">
        <v>3722</v>
      </c>
      <c r="H32" s="204">
        <v>10505.108247422681</v>
      </c>
      <c r="I32" s="206">
        <v>31.713142992289956</v>
      </c>
      <c r="J32" s="207">
        <v>68.28685700771004</v>
      </c>
      <c r="L32" s="194"/>
      <c r="M32" s="194"/>
      <c r="N32" s="195"/>
      <c r="O32" s="195"/>
    </row>
    <row r="33" spans="1:15" ht="15.5">
      <c r="A33" s="316"/>
      <c r="B33" s="208">
        <v>2015</v>
      </c>
      <c r="C33" s="209">
        <v>3561.6263405809491</v>
      </c>
      <c r="D33" s="210">
        <v>1879.6700626959248</v>
      </c>
      <c r="E33" s="211">
        <v>617</v>
      </c>
      <c r="F33" s="210">
        <v>25</v>
      </c>
      <c r="G33" s="211">
        <v>3497</v>
      </c>
      <c r="H33" s="210">
        <v>9580.2964032768741</v>
      </c>
      <c r="I33" s="212">
        <v>37.176577745159527</v>
      </c>
      <c r="J33" s="213">
        <v>62.823422254840466</v>
      </c>
      <c r="L33" s="194"/>
      <c r="M33" s="194"/>
      <c r="N33" s="195"/>
      <c r="O33" s="195"/>
    </row>
    <row r="34" spans="1:15" ht="15.5">
      <c r="A34" s="316"/>
      <c r="B34" s="208">
        <v>2016</v>
      </c>
      <c r="C34" s="209">
        <v>3748.5850970442893</v>
      </c>
      <c r="D34" s="210">
        <v>1933.046511627907</v>
      </c>
      <c r="E34" s="211">
        <v>617</v>
      </c>
      <c r="F34" s="210">
        <v>34</v>
      </c>
      <c r="G34" s="211">
        <v>3404</v>
      </c>
      <c r="H34" s="210">
        <v>9736.6316086721963</v>
      </c>
      <c r="I34" s="212">
        <v>38.499814388638363</v>
      </c>
      <c r="J34" s="213">
        <v>61.500185611361637</v>
      </c>
      <c r="L34" s="194"/>
      <c r="M34" s="194"/>
      <c r="N34" s="195"/>
      <c r="O34" s="195"/>
    </row>
    <row r="35" spans="1:15" ht="15.5">
      <c r="A35" s="316"/>
      <c r="B35" s="208">
        <v>2017</v>
      </c>
      <c r="C35" s="209">
        <v>3430.429556926294</v>
      </c>
      <c r="D35" s="210">
        <v>2144.022471910112</v>
      </c>
      <c r="E35" s="211">
        <v>687</v>
      </c>
      <c r="F35" s="210">
        <v>33</v>
      </c>
      <c r="G35" s="211">
        <v>3459</v>
      </c>
      <c r="H35" s="210">
        <v>9753.4520288364056</v>
      </c>
      <c r="I35" s="212">
        <v>35.171440294001698</v>
      </c>
      <c r="J35" s="213">
        <v>64.828559705998302</v>
      </c>
      <c r="L35" s="194"/>
      <c r="M35" s="194"/>
      <c r="N35" s="195"/>
      <c r="O35" s="195"/>
    </row>
    <row r="36" spans="1:15" ht="15.5">
      <c r="A36" s="316"/>
      <c r="B36" s="208">
        <v>2018</v>
      </c>
      <c r="C36" s="209">
        <v>3663.0325018120693</v>
      </c>
      <c r="D36" s="210">
        <v>2107.8846153846152</v>
      </c>
      <c r="E36" s="211">
        <v>773</v>
      </c>
      <c r="F36" s="210">
        <v>23</v>
      </c>
      <c r="G36" s="211">
        <v>3697</v>
      </c>
      <c r="H36" s="210">
        <v>10263.917117196685</v>
      </c>
      <c r="I36" s="212">
        <v>35.688445843690999</v>
      </c>
      <c r="J36" s="213">
        <v>64.311554156309001</v>
      </c>
      <c r="L36" s="194"/>
      <c r="M36" s="194"/>
      <c r="N36" s="195"/>
      <c r="O36" s="195"/>
    </row>
    <row r="37" spans="1:15" ht="16" thickBot="1">
      <c r="A37" s="316"/>
      <c r="B37" s="218">
        <v>2019</v>
      </c>
      <c r="C37" s="219">
        <v>3361.6892802579223</v>
      </c>
      <c r="D37" s="220">
        <v>2091</v>
      </c>
      <c r="E37" s="221">
        <v>537</v>
      </c>
      <c r="F37" s="220">
        <v>29</v>
      </c>
      <c r="G37" s="221">
        <v>3527</v>
      </c>
      <c r="H37" s="220">
        <v>9545.6892802579223</v>
      </c>
      <c r="I37" s="222">
        <v>35.216831195317205</v>
      </c>
      <c r="J37" s="223">
        <v>64.783168804682802</v>
      </c>
      <c r="L37" s="194"/>
      <c r="M37" s="194"/>
      <c r="N37" s="195"/>
      <c r="O37" s="195"/>
    </row>
    <row r="38" spans="1:15" ht="16" thickBot="1">
      <c r="A38" s="316"/>
      <c r="B38" s="224" t="s">
        <v>112</v>
      </c>
      <c r="C38" s="225">
        <v>0.76891337608827137</v>
      </c>
      <c r="D38" s="225">
        <v>1.8854824165915238</v>
      </c>
      <c r="E38" s="225">
        <v>1.4632152588555858</v>
      </c>
      <c r="F38" s="225">
        <v>1.5263157894736843</v>
      </c>
      <c r="G38" s="225">
        <v>1.2547136250444682</v>
      </c>
      <c r="H38" s="225">
        <v>1.0999872413295602</v>
      </c>
      <c r="I38" s="226"/>
      <c r="J38" s="227"/>
      <c r="N38" s="195"/>
      <c r="O38" s="195"/>
    </row>
    <row r="39" spans="1:15" ht="15.5">
      <c r="A39" s="313" t="s">
        <v>78</v>
      </c>
      <c r="B39" s="188">
        <v>2003</v>
      </c>
      <c r="C39" s="189">
        <v>3284</v>
      </c>
      <c r="D39" s="190">
        <v>385</v>
      </c>
      <c r="E39" s="191">
        <v>782</v>
      </c>
      <c r="F39" s="190">
        <v>29</v>
      </c>
      <c r="G39" s="191">
        <v>2148</v>
      </c>
      <c r="H39" s="190">
        <v>6628</v>
      </c>
      <c r="I39" s="192">
        <v>49.547374773687388</v>
      </c>
      <c r="J39" s="193">
        <v>50.452625226312605</v>
      </c>
      <c r="L39" s="194"/>
      <c r="M39" s="194"/>
      <c r="N39" s="195"/>
      <c r="O39" s="195"/>
    </row>
    <row r="40" spans="1:15" ht="15.5">
      <c r="A40" s="314"/>
      <c r="B40" s="196">
        <v>2004</v>
      </c>
      <c r="C40" s="197"/>
      <c r="D40" s="198"/>
      <c r="E40" s="199"/>
      <c r="F40" s="198"/>
      <c r="G40" s="199"/>
      <c r="H40" s="198"/>
      <c r="I40" s="200"/>
      <c r="J40" s="201"/>
      <c r="L40" s="194"/>
      <c r="M40" s="194"/>
      <c r="N40" s="195"/>
      <c r="O40" s="195"/>
    </row>
    <row r="41" spans="1:15" ht="15.5">
      <c r="A41" s="314"/>
      <c r="B41" s="196">
        <v>2005</v>
      </c>
      <c r="C41" s="197"/>
      <c r="D41" s="198"/>
      <c r="E41" s="199"/>
      <c r="F41" s="198"/>
      <c r="G41" s="199"/>
      <c r="H41" s="198"/>
      <c r="I41" s="200"/>
      <c r="J41" s="201"/>
      <c r="L41" s="194"/>
      <c r="M41" s="194"/>
      <c r="N41" s="195"/>
      <c r="O41" s="195"/>
    </row>
    <row r="42" spans="1:15" ht="15.5">
      <c r="A42" s="315"/>
      <c r="B42" s="202">
        <v>2006</v>
      </c>
      <c r="C42" s="203">
        <v>2459</v>
      </c>
      <c r="D42" s="204">
        <v>576</v>
      </c>
      <c r="E42" s="205">
        <v>611</v>
      </c>
      <c r="F42" s="204">
        <v>33</v>
      </c>
      <c r="G42" s="205">
        <v>1849</v>
      </c>
      <c r="H42" s="204">
        <v>5528</v>
      </c>
      <c r="I42" s="206">
        <v>44.482633863965262</v>
      </c>
      <c r="J42" s="207">
        <v>55.517366136034731</v>
      </c>
      <c r="L42" s="194"/>
      <c r="M42" s="194"/>
      <c r="N42" s="195"/>
      <c r="O42" s="195"/>
    </row>
    <row r="43" spans="1:15" ht="15.5">
      <c r="A43" s="315"/>
      <c r="B43" s="202">
        <v>2007</v>
      </c>
      <c r="C43" s="203"/>
      <c r="D43" s="204"/>
      <c r="E43" s="205"/>
      <c r="F43" s="204"/>
      <c r="G43" s="205"/>
      <c r="H43" s="204"/>
      <c r="I43" s="206"/>
      <c r="J43" s="207"/>
      <c r="L43" s="194"/>
      <c r="M43" s="194"/>
      <c r="N43" s="195"/>
      <c r="O43" s="195"/>
    </row>
    <row r="44" spans="1:15" ht="15.5">
      <c r="A44" s="315"/>
      <c r="B44" s="202">
        <v>2008</v>
      </c>
      <c r="C44" s="203"/>
      <c r="D44" s="204"/>
      <c r="E44" s="205"/>
      <c r="F44" s="204"/>
      <c r="G44" s="205"/>
      <c r="H44" s="204"/>
      <c r="I44" s="206"/>
      <c r="J44" s="207"/>
      <c r="L44" s="194"/>
      <c r="M44" s="194"/>
      <c r="N44" s="195"/>
      <c r="O44" s="195"/>
    </row>
    <row r="45" spans="1:15" ht="15.5">
      <c r="A45" s="315"/>
      <c r="B45" s="202">
        <v>2009</v>
      </c>
      <c r="C45" s="203">
        <v>2402.64</v>
      </c>
      <c r="D45" s="204">
        <v>999.43529867256632</v>
      </c>
      <c r="E45" s="205">
        <v>944</v>
      </c>
      <c r="F45" s="204">
        <v>44</v>
      </c>
      <c r="G45" s="203">
        <v>2143</v>
      </c>
      <c r="H45" s="204">
        <v>6533.0752986725656</v>
      </c>
      <c r="I45" s="206">
        <v>36.776554534557171</v>
      </c>
      <c r="J45" s="207">
        <v>63.223445465442843</v>
      </c>
      <c r="L45" s="194"/>
      <c r="M45" s="194"/>
      <c r="N45" s="195"/>
      <c r="O45" s="195"/>
    </row>
    <row r="46" spans="1:15" ht="15.5">
      <c r="A46" s="315"/>
      <c r="B46" s="202">
        <v>2010</v>
      </c>
      <c r="C46" s="203">
        <v>2457.84</v>
      </c>
      <c r="D46" s="204">
        <v>1105.5000721358779</v>
      </c>
      <c r="E46" s="203">
        <v>1124</v>
      </c>
      <c r="F46" s="204">
        <v>63</v>
      </c>
      <c r="G46" s="203">
        <v>2309</v>
      </c>
      <c r="H46" s="204">
        <v>7059.3400721358776</v>
      </c>
      <c r="I46" s="206">
        <v>34.816852211177789</v>
      </c>
      <c r="J46" s="207">
        <v>65.183147788822211</v>
      </c>
      <c r="L46" s="194"/>
      <c r="M46" s="194"/>
      <c r="N46" s="195"/>
      <c r="O46" s="195"/>
    </row>
    <row r="47" spans="1:15" ht="15.5">
      <c r="A47" s="315"/>
      <c r="B47" s="202">
        <v>2011</v>
      </c>
      <c r="C47" s="203">
        <v>2311.2000000000003</v>
      </c>
      <c r="D47" s="204">
        <v>1046.5524788761072</v>
      </c>
      <c r="E47" s="205">
        <v>1290</v>
      </c>
      <c r="F47" s="204">
        <v>73</v>
      </c>
      <c r="G47" s="205">
        <v>2135</v>
      </c>
      <c r="H47" s="204">
        <v>6855.7524788761075</v>
      </c>
      <c r="I47" s="206">
        <v>33.711835529670189</v>
      </c>
      <c r="J47" s="207">
        <v>66.288164470329804</v>
      </c>
      <c r="L47" s="194"/>
      <c r="M47" s="194"/>
      <c r="N47" s="195"/>
      <c r="O47" s="195"/>
    </row>
    <row r="48" spans="1:15" ht="15.5">
      <c r="A48" s="316"/>
      <c r="B48" s="202">
        <v>2012</v>
      </c>
      <c r="C48" s="203">
        <v>2040.1499999999999</v>
      </c>
      <c r="D48" s="204">
        <v>877.88888888888891</v>
      </c>
      <c r="E48" s="205">
        <v>1059</v>
      </c>
      <c r="F48" s="204">
        <v>64</v>
      </c>
      <c r="G48" s="205">
        <v>2336</v>
      </c>
      <c r="H48" s="204">
        <v>6377.0388888888883</v>
      </c>
      <c r="I48" s="206">
        <v>31.992121038412986</v>
      </c>
      <c r="J48" s="207">
        <v>68.007878961587025</v>
      </c>
      <c r="L48" s="194"/>
      <c r="M48" s="194"/>
      <c r="N48" s="195"/>
      <c r="O48" s="195"/>
    </row>
    <row r="49" spans="1:15" ht="15.5">
      <c r="A49" s="316"/>
      <c r="B49" s="202">
        <v>2013</v>
      </c>
      <c r="C49" s="203">
        <v>2082.9899999999998</v>
      </c>
      <c r="D49" s="204">
        <v>1103.6080808080808</v>
      </c>
      <c r="E49" s="205">
        <v>1170</v>
      </c>
      <c r="F49" s="204">
        <v>60</v>
      </c>
      <c r="G49" s="205">
        <v>2216</v>
      </c>
      <c r="H49" s="204">
        <v>6632.5980808080803</v>
      </c>
      <c r="I49" s="206">
        <v>31.405340330017694</v>
      </c>
      <c r="J49" s="207">
        <v>68.594659669982306</v>
      </c>
      <c r="L49" s="194"/>
      <c r="M49" s="194"/>
      <c r="N49" s="195"/>
      <c r="O49" s="195"/>
    </row>
    <row r="50" spans="1:15" ht="15.5">
      <c r="A50" s="316"/>
      <c r="B50" s="202">
        <v>2014</v>
      </c>
      <c r="C50" s="203">
        <v>2205</v>
      </c>
      <c r="D50" s="204">
        <v>1065.0335195530727</v>
      </c>
      <c r="E50" s="205">
        <v>776</v>
      </c>
      <c r="F50" s="204">
        <v>57</v>
      </c>
      <c r="G50" s="205">
        <v>2336</v>
      </c>
      <c r="H50" s="204">
        <v>6439.0335195530724</v>
      </c>
      <c r="I50" s="206">
        <v>34.244269629971534</v>
      </c>
      <c r="J50" s="207">
        <v>65.755730370028459</v>
      </c>
      <c r="L50" s="194"/>
      <c r="M50" s="194"/>
      <c r="N50" s="195"/>
      <c r="O50" s="195"/>
    </row>
    <row r="51" spans="1:15" ht="15.5">
      <c r="A51" s="316"/>
      <c r="B51" s="208">
        <v>2015</v>
      </c>
      <c r="C51" s="209">
        <v>2484.284712443176</v>
      </c>
      <c r="D51" s="210">
        <v>1215.6604938271605</v>
      </c>
      <c r="E51" s="211">
        <v>1163</v>
      </c>
      <c r="F51" s="210">
        <v>56</v>
      </c>
      <c r="G51" s="211">
        <v>2258</v>
      </c>
      <c r="H51" s="210">
        <v>7176.9452062703367</v>
      </c>
      <c r="I51" s="212">
        <v>34.614792798929436</v>
      </c>
      <c r="J51" s="213">
        <v>65.385207201070571</v>
      </c>
      <c r="L51" s="194"/>
      <c r="M51" s="194"/>
      <c r="N51" s="195"/>
      <c r="O51" s="195"/>
    </row>
    <row r="52" spans="1:15" ht="15.5">
      <c r="A52" s="316"/>
      <c r="B52" s="208">
        <v>2016</v>
      </c>
      <c r="C52" s="209">
        <v>2385.9881258576656</v>
      </c>
      <c r="D52" s="210">
        <v>1046.0256410256411</v>
      </c>
      <c r="E52" s="211">
        <v>1285</v>
      </c>
      <c r="F52" s="210">
        <v>47</v>
      </c>
      <c r="G52" s="211">
        <v>2247</v>
      </c>
      <c r="H52" s="210">
        <v>7011.0137668833067</v>
      </c>
      <c r="I52" s="212">
        <v>34.031998869092774</v>
      </c>
      <c r="J52" s="213">
        <v>65.968001130907211</v>
      </c>
      <c r="L52" s="194"/>
      <c r="M52" s="194"/>
      <c r="N52" s="195"/>
      <c r="O52" s="195"/>
    </row>
    <row r="53" spans="1:15" ht="15.5">
      <c r="A53" s="316"/>
      <c r="B53" s="208">
        <v>2017</v>
      </c>
      <c r="C53" s="209">
        <v>2184.5219486868332</v>
      </c>
      <c r="D53" s="210">
        <v>1017.3154761904761</v>
      </c>
      <c r="E53" s="211">
        <v>1144</v>
      </c>
      <c r="F53" s="210">
        <v>44</v>
      </c>
      <c r="G53" s="211">
        <v>2360</v>
      </c>
      <c r="H53" s="210">
        <v>6749.8374248773089</v>
      </c>
      <c r="I53" s="212">
        <v>32.364067623844157</v>
      </c>
      <c r="J53" s="213">
        <v>67.63593237615585</v>
      </c>
      <c r="L53" s="194"/>
      <c r="M53" s="194"/>
      <c r="N53" s="195"/>
      <c r="O53" s="195"/>
    </row>
    <row r="54" spans="1:15" ht="15.5">
      <c r="A54" s="316"/>
      <c r="B54" s="208">
        <v>2018</v>
      </c>
      <c r="C54" s="209">
        <v>2334.9338245408953</v>
      </c>
      <c r="D54" s="210">
        <v>865</v>
      </c>
      <c r="E54" s="211">
        <v>1380</v>
      </c>
      <c r="F54" s="210">
        <v>43</v>
      </c>
      <c r="G54" s="211">
        <v>2260</v>
      </c>
      <c r="H54" s="210">
        <v>6882.9338245408953</v>
      </c>
      <c r="I54" s="212">
        <v>33.9235256950424</v>
      </c>
      <c r="J54" s="213">
        <v>66.0764743049576</v>
      </c>
      <c r="L54" s="194"/>
      <c r="M54" s="194"/>
      <c r="N54" s="195"/>
      <c r="O54" s="195"/>
    </row>
    <row r="55" spans="1:15" ht="16" thickBot="1">
      <c r="A55" s="316"/>
      <c r="B55" s="218">
        <v>2019</v>
      </c>
      <c r="C55" s="228">
        <v>2276.5591455057406</v>
      </c>
      <c r="D55" s="220">
        <v>760</v>
      </c>
      <c r="E55" s="221">
        <v>1488</v>
      </c>
      <c r="F55" s="220">
        <v>28</v>
      </c>
      <c r="G55" s="221">
        <v>2285</v>
      </c>
      <c r="H55" s="220">
        <v>6837.5591455057402</v>
      </c>
      <c r="I55" s="222">
        <v>33.294909734010865</v>
      </c>
      <c r="J55" s="223">
        <v>66.705090265989142</v>
      </c>
      <c r="L55" s="194"/>
      <c r="M55" s="194"/>
      <c r="N55" s="195"/>
      <c r="O55" s="195"/>
    </row>
    <row r="56" spans="1:15" ht="16" thickBot="1">
      <c r="A56" s="318"/>
      <c r="B56" s="229" t="s">
        <v>112</v>
      </c>
      <c r="C56" s="230">
        <v>0.69322751081173584</v>
      </c>
      <c r="D56" s="230">
        <v>1.974025974025974</v>
      </c>
      <c r="E56" s="230">
        <v>1.9028132992327367</v>
      </c>
      <c r="F56" s="230">
        <v>0.96551724137931039</v>
      </c>
      <c r="G56" s="230">
        <v>1.063780260707635</v>
      </c>
      <c r="H56" s="230">
        <v>1.0316172518868045</v>
      </c>
      <c r="I56" s="231"/>
      <c r="J56" s="232"/>
      <c r="N56" s="195"/>
      <c r="O56" s="195"/>
    </row>
    <row r="57" spans="1:15" ht="15" thickTop="1"/>
    <row r="58" spans="1:15">
      <c r="B58" s="233"/>
      <c r="C58" s="234"/>
      <c r="D58" s="235"/>
      <c r="E58" s="235"/>
      <c r="F58" s="236"/>
      <c r="G58" s="235"/>
      <c r="H58" s="236"/>
    </row>
    <row r="59" spans="1:15">
      <c r="B59" s="233"/>
      <c r="D59" s="235"/>
      <c r="E59" s="235"/>
      <c r="F59" s="236"/>
      <c r="G59" s="235"/>
      <c r="H59" s="236"/>
    </row>
    <row r="60" spans="1:15">
      <c r="B60" s="233"/>
      <c r="D60" s="235"/>
      <c r="E60" s="235"/>
      <c r="F60" s="236"/>
      <c r="G60" s="235"/>
      <c r="H60" s="235"/>
    </row>
    <row r="61" spans="1:15">
      <c r="B61" s="233"/>
      <c r="D61" s="235"/>
      <c r="E61" s="235"/>
      <c r="F61" s="235"/>
      <c r="G61" s="235"/>
      <c r="H61" s="235"/>
    </row>
    <row r="62" spans="1:15">
      <c r="B62" s="233"/>
      <c r="D62" s="235"/>
      <c r="E62" s="235"/>
      <c r="F62" s="236"/>
      <c r="G62" s="235"/>
      <c r="H62" s="236"/>
    </row>
    <row r="63" spans="1:15">
      <c r="B63" s="233"/>
      <c r="D63" s="235"/>
      <c r="E63" s="235"/>
      <c r="F63" s="236"/>
      <c r="G63" s="235"/>
      <c r="H63" s="236"/>
    </row>
    <row r="64" spans="1:15">
      <c r="B64" s="233"/>
      <c r="D64" s="235"/>
      <c r="E64" s="235"/>
      <c r="F64" s="236"/>
      <c r="G64" s="235"/>
      <c r="H64" s="236"/>
    </row>
    <row r="65" spans="2:8">
      <c r="B65" s="233"/>
      <c r="D65" s="235"/>
      <c r="E65" s="235"/>
      <c r="F65" s="236"/>
      <c r="G65" s="235"/>
      <c r="H65" s="236"/>
    </row>
    <row r="66" spans="2:8">
      <c r="B66" s="233"/>
      <c r="D66" s="235"/>
      <c r="E66" s="235"/>
      <c r="F66" s="236"/>
      <c r="G66" s="235"/>
      <c r="H66" s="235"/>
    </row>
    <row r="67" spans="2:8">
      <c r="B67" s="233"/>
      <c r="D67" s="235"/>
      <c r="E67" s="235"/>
      <c r="F67" s="235"/>
      <c r="G67" s="235"/>
      <c r="H67" s="235"/>
    </row>
    <row r="68" spans="2:8">
      <c r="B68" s="233"/>
      <c r="D68" s="235"/>
      <c r="E68" s="235"/>
      <c r="F68" s="236"/>
      <c r="G68" s="235"/>
      <c r="H68" s="236"/>
    </row>
    <row r="69" spans="2:8">
      <c r="B69" s="233"/>
      <c r="D69" s="235"/>
      <c r="E69" s="235"/>
      <c r="F69" s="236"/>
      <c r="G69" s="235"/>
      <c r="H69" s="236"/>
    </row>
    <row r="70" spans="2:8">
      <c r="B70" s="233"/>
      <c r="D70" s="235"/>
      <c r="E70" s="235"/>
      <c r="F70" s="236"/>
      <c r="G70" s="235"/>
      <c r="H70" s="236"/>
    </row>
    <row r="71" spans="2:8">
      <c r="B71" s="233"/>
      <c r="D71" s="235"/>
      <c r="E71" s="235"/>
      <c r="F71" s="236"/>
      <c r="G71" s="235"/>
      <c r="H71" s="236"/>
    </row>
    <row r="72" spans="2:8">
      <c r="B72" s="233"/>
      <c r="D72" s="235"/>
      <c r="E72" s="235"/>
      <c r="F72" s="236"/>
      <c r="G72" s="235"/>
      <c r="H72" s="235"/>
    </row>
    <row r="73" spans="2:8">
      <c r="B73" s="233"/>
      <c r="D73" s="235"/>
      <c r="E73" s="235"/>
      <c r="F73" s="235"/>
      <c r="G73" s="235"/>
      <c r="H73" s="235"/>
    </row>
    <row r="74" spans="2:8">
      <c r="B74" s="233"/>
      <c r="D74" s="235"/>
      <c r="E74" s="235"/>
      <c r="F74" s="236"/>
      <c r="G74" s="235"/>
      <c r="H74" s="236"/>
    </row>
    <row r="75" spans="2:8">
      <c r="B75" s="233"/>
      <c r="D75" s="235"/>
      <c r="E75" s="235"/>
      <c r="F75" s="236"/>
      <c r="G75" s="235"/>
      <c r="H75" s="236"/>
    </row>
    <row r="84" spans="2:10">
      <c r="B84" s="195"/>
      <c r="C84" s="237"/>
      <c r="D84" s="237"/>
      <c r="E84" s="237"/>
      <c r="F84" s="237"/>
      <c r="G84" s="237"/>
      <c r="H84" s="237"/>
      <c r="I84" s="237"/>
      <c r="J84" s="237"/>
    </row>
    <row r="85" spans="2:10">
      <c r="B85" s="195"/>
      <c r="C85" s="237"/>
      <c r="D85" s="237"/>
      <c r="E85" s="237"/>
      <c r="F85" s="237"/>
      <c r="G85" s="237"/>
      <c r="H85" s="237"/>
      <c r="I85" s="237"/>
      <c r="J85" s="237"/>
    </row>
    <row r="86" spans="2:10">
      <c r="B86" s="195"/>
      <c r="C86" s="237"/>
      <c r="D86" s="237"/>
      <c r="E86" s="237"/>
      <c r="F86" s="237"/>
      <c r="G86" s="237"/>
      <c r="H86" s="237"/>
      <c r="I86" s="237"/>
      <c r="J86" s="237"/>
    </row>
    <row r="87" spans="2:10">
      <c r="B87" s="195"/>
    </row>
    <row r="88" spans="2:10">
      <c r="B88" s="195"/>
    </row>
    <row r="89" spans="2:10">
      <c r="B89" s="195"/>
    </row>
    <row r="90" spans="2:10">
      <c r="B90" s="195"/>
    </row>
    <row r="91" spans="2:10">
      <c r="B91" s="195"/>
    </row>
  </sheetData>
  <mergeCells count="4">
    <mergeCell ref="A1:J1"/>
    <mergeCell ref="A3:A20"/>
    <mergeCell ref="A21:A38"/>
    <mergeCell ref="A39:A56"/>
  </mergeCells>
  <pageMargins left="0.70866141732283472" right="0.70866141732283472" top="0.74803149606299213" bottom="0.74803149606299213" header="0.31496062992125984" footer="0.31496062992125984"/>
  <pageSetup paperSize="9" scale="53" orientation="landscape" r:id="rId1"/>
  <headerFooter>
    <oddHeader>&amp;C&amp;"Calibri,Regular"&amp;13SRAD Report 2031 Transport Statistics Wigan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A9951-93F7-4633-B4A9-0C0C848C6634}">
  <sheetPr>
    <pageSetUpPr fitToPage="1"/>
  </sheetPr>
  <dimension ref="A3:A6"/>
  <sheetViews>
    <sheetView zoomScale="75" zoomScaleNormal="75" zoomScaleSheetLayoutView="100" workbookViewId="0">
      <selection activeCell="P4" sqref="P4"/>
    </sheetView>
  </sheetViews>
  <sheetFormatPr defaultColWidth="9.1796875" defaultRowHeight="12.5"/>
  <cols>
    <col min="1" max="11" width="9.1796875" style="5"/>
    <col min="12" max="12" width="7.26953125" style="5" customWidth="1"/>
    <col min="13" max="13" width="3.26953125" style="5" customWidth="1"/>
    <col min="14" max="16384" width="9.1796875" style="5"/>
  </cols>
  <sheetData>
    <row r="3" spans="1:1" ht="14.5">
      <c r="A3" s="4"/>
    </row>
    <row r="5" spans="1:1" ht="26.25" customHeight="1"/>
    <row r="6" spans="1:1" ht="26.25" customHeight="1"/>
  </sheetData>
  <pageMargins left="0.25" right="0.25" top="0.75" bottom="0.75" header="0.3" footer="0.3"/>
  <pageSetup paperSize="9" scale="91" orientation="portrait" r:id="rId1"/>
  <headerFooter>
    <oddHeader>&amp;C&amp;"Calibri,Regular"&amp;13SRAD Report No.2031 Transport Statistics Wigan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F394F-794B-4563-A445-058D1272249C}">
  <sheetPr>
    <pageSetUpPr fitToPage="1"/>
  </sheetPr>
  <dimension ref="A3:A6"/>
  <sheetViews>
    <sheetView zoomScaleNormal="100" zoomScaleSheetLayoutView="100" zoomScalePageLayoutView="75" workbookViewId="0">
      <selection activeCell="P4" sqref="P4"/>
    </sheetView>
  </sheetViews>
  <sheetFormatPr defaultColWidth="9.1796875" defaultRowHeight="12.5"/>
  <cols>
    <col min="1" max="11" width="9.1796875" style="7"/>
    <col min="12" max="12" width="7.26953125" style="7" customWidth="1"/>
    <col min="13" max="13" width="3.26953125" style="7" customWidth="1"/>
    <col min="14" max="16384" width="9.1796875" style="7"/>
  </cols>
  <sheetData>
    <row r="3" spans="1:1" ht="14.5">
      <c r="A3" s="6"/>
    </row>
    <row r="5" spans="1:1" ht="26.25" customHeight="1"/>
    <row r="6" spans="1:1" ht="26.25" customHeight="1"/>
  </sheetData>
  <pageMargins left="0.25" right="0.25" top="0.75" bottom="0.75" header="0.3" footer="0.3"/>
  <pageSetup paperSize="9" scale="89" orientation="portrait" r:id="rId1"/>
  <headerFooter>
    <oddHeader>&amp;C&amp;"Calibri,Regular"&amp;13SRAD Report No.2031 Transport Statistics Wigan 2018</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020-1921-4701-B068-E35B8165558D}">
  <sheetPr>
    <pageSetUpPr fitToPage="1"/>
  </sheetPr>
  <dimension ref="A1:P30"/>
  <sheetViews>
    <sheetView zoomScale="75" zoomScaleNormal="75" zoomScalePageLayoutView="50" workbookViewId="0">
      <selection activeCell="P4" sqref="P4"/>
    </sheetView>
  </sheetViews>
  <sheetFormatPr defaultColWidth="9.1796875" defaultRowHeight="14.5"/>
  <cols>
    <col min="1" max="1" width="7.1796875" style="34" customWidth="1"/>
    <col min="2" max="2" width="48.7265625" style="8" customWidth="1"/>
    <col min="3" max="3" width="6.453125" style="8" customWidth="1"/>
    <col min="4" max="4" width="5.81640625" style="8" customWidth="1"/>
    <col min="5" max="5" width="6.26953125" style="8" customWidth="1"/>
    <col min="6" max="6" width="6.7265625" style="8" customWidth="1"/>
    <col min="7" max="7" width="12.8164062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17.7265625" style="8" customWidth="1"/>
    <col min="15" max="16384" width="9.1796875" style="8"/>
  </cols>
  <sheetData>
    <row r="1" spans="1:14" ht="15" thickTop="1">
      <c r="A1" s="245" t="s">
        <v>8</v>
      </c>
      <c r="B1" s="246"/>
      <c r="C1" s="246"/>
      <c r="D1" s="246"/>
      <c r="E1" s="246"/>
      <c r="F1" s="246"/>
      <c r="G1" s="246"/>
      <c r="H1" s="246"/>
      <c r="I1" s="246"/>
      <c r="J1" s="246"/>
      <c r="K1" s="246"/>
      <c r="L1" s="246"/>
      <c r="M1" s="246"/>
      <c r="N1" s="247"/>
    </row>
    <row r="2" spans="1:14" ht="29">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4">
      <c r="A3" s="9">
        <v>85001</v>
      </c>
      <c r="B3" s="10" t="s">
        <v>23</v>
      </c>
      <c r="C3" s="14">
        <v>6</v>
      </c>
      <c r="D3" s="14">
        <v>25</v>
      </c>
      <c r="E3" s="14">
        <v>0</v>
      </c>
      <c r="F3" s="14">
        <v>30</v>
      </c>
      <c r="G3" s="14">
        <v>0</v>
      </c>
      <c r="H3" s="15">
        <v>1.4757575012196671</v>
      </c>
      <c r="I3" s="14">
        <v>8.8545450073180021</v>
      </c>
      <c r="J3" s="10">
        <v>4</v>
      </c>
      <c r="K3" s="14">
        <v>0</v>
      </c>
      <c r="L3" s="10">
        <v>98</v>
      </c>
      <c r="M3" s="10" t="s">
        <v>24</v>
      </c>
      <c r="N3" s="16">
        <f>SUM(I3:M3)</f>
        <v>110.85454500731799</v>
      </c>
    </row>
    <row r="4" spans="1:14">
      <c r="A4" s="9">
        <v>85002</v>
      </c>
      <c r="B4" s="10" t="s">
        <v>25</v>
      </c>
      <c r="C4" s="14">
        <v>366</v>
      </c>
      <c r="D4" s="14">
        <v>60</v>
      </c>
      <c r="E4" s="14">
        <v>23</v>
      </c>
      <c r="F4" s="14">
        <v>1</v>
      </c>
      <c r="G4" s="14">
        <v>3</v>
      </c>
      <c r="H4" s="17">
        <v>1.4152542372881356</v>
      </c>
      <c r="I4" s="14">
        <v>517.98305084745766</v>
      </c>
      <c r="J4" s="10">
        <v>2</v>
      </c>
      <c r="K4" s="14">
        <v>13.737226277372264</v>
      </c>
      <c r="L4" s="10">
        <v>382</v>
      </c>
      <c r="M4" s="10" t="s">
        <v>24</v>
      </c>
      <c r="N4" s="16">
        <f t="shared" ref="N4:N20" si="0">SUM(I4:M4)</f>
        <v>915.72027712482998</v>
      </c>
    </row>
    <row r="5" spans="1:14">
      <c r="A5" s="9">
        <v>85003</v>
      </c>
      <c r="B5" s="10" t="s">
        <v>26</v>
      </c>
      <c r="C5" s="14">
        <v>184</v>
      </c>
      <c r="D5" s="14">
        <v>3</v>
      </c>
      <c r="E5" s="14">
        <v>1</v>
      </c>
      <c r="F5" s="14">
        <v>0</v>
      </c>
      <c r="G5" s="14">
        <v>1</v>
      </c>
      <c r="H5" s="15">
        <v>1.4757575012196671</v>
      </c>
      <c r="I5" s="14">
        <v>271.53938022441872</v>
      </c>
      <c r="J5" s="10">
        <v>2</v>
      </c>
      <c r="K5" s="14">
        <v>0</v>
      </c>
      <c r="L5" s="10">
        <v>71</v>
      </c>
      <c r="M5" s="10" t="s">
        <v>24</v>
      </c>
      <c r="N5" s="16">
        <f t="shared" si="0"/>
        <v>344.53938022441872</v>
      </c>
    </row>
    <row r="6" spans="1:14">
      <c r="A6" s="9">
        <v>85004</v>
      </c>
      <c r="B6" s="10" t="s">
        <v>27</v>
      </c>
      <c r="C6" s="14">
        <v>50</v>
      </c>
      <c r="D6" s="14">
        <v>9</v>
      </c>
      <c r="E6" s="14">
        <v>2</v>
      </c>
      <c r="F6" s="14">
        <v>34</v>
      </c>
      <c r="G6" s="14">
        <v>0</v>
      </c>
      <c r="H6" s="15">
        <v>1.4757575012196671</v>
      </c>
      <c r="I6" s="14">
        <v>73.787875060983353</v>
      </c>
      <c r="J6" s="10">
        <v>1</v>
      </c>
      <c r="K6" s="14">
        <v>205</v>
      </c>
      <c r="L6" s="10">
        <v>350</v>
      </c>
      <c r="M6" s="10" t="s">
        <v>24</v>
      </c>
      <c r="N6" s="16">
        <f t="shared" si="0"/>
        <v>629.78787506098342</v>
      </c>
    </row>
    <row r="7" spans="1:14">
      <c r="A7" s="9">
        <v>85005</v>
      </c>
      <c r="B7" s="10" t="s">
        <v>28</v>
      </c>
      <c r="C7" s="14">
        <v>91</v>
      </c>
      <c r="D7" s="14">
        <v>12</v>
      </c>
      <c r="E7" s="14">
        <v>4</v>
      </c>
      <c r="F7" s="14">
        <v>0</v>
      </c>
      <c r="G7" s="14">
        <v>2</v>
      </c>
      <c r="H7" s="17">
        <v>1.5824175824175823</v>
      </c>
      <c r="I7" s="14">
        <v>144</v>
      </c>
      <c r="J7" s="10">
        <v>5</v>
      </c>
      <c r="K7" s="14">
        <v>0</v>
      </c>
      <c r="L7" s="10">
        <v>294</v>
      </c>
      <c r="M7" s="10" t="s">
        <v>24</v>
      </c>
      <c r="N7" s="16">
        <f t="shared" si="0"/>
        <v>443</v>
      </c>
    </row>
    <row r="8" spans="1:14">
      <c r="A8" s="9">
        <v>85006</v>
      </c>
      <c r="B8" s="10" t="s">
        <v>29</v>
      </c>
      <c r="C8" s="14">
        <v>132</v>
      </c>
      <c r="D8" s="14">
        <v>17</v>
      </c>
      <c r="E8" s="14">
        <v>3</v>
      </c>
      <c r="F8" s="14">
        <v>25</v>
      </c>
      <c r="G8" s="14">
        <v>2</v>
      </c>
      <c r="H8" s="17">
        <v>1.5984251968503937</v>
      </c>
      <c r="I8" s="14">
        <v>210.99212598425197</v>
      </c>
      <c r="J8" s="10">
        <v>2</v>
      </c>
      <c r="K8" s="14">
        <v>522</v>
      </c>
      <c r="L8" s="10">
        <v>309</v>
      </c>
      <c r="M8" s="10" t="s">
        <v>24</v>
      </c>
      <c r="N8" s="16">
        <f t="shared" si="0"/>
        <v>1043.992125984252</v>
      </c>
    </row>
    <row r="9" spans="1:14">
      <c r="A9" s="9">
        <v>85007</v>
      </c>
      <c r="B9" s="10" t="s">
        <v>30</v>
      </c>
      <c r="C9" s="14">
        <v>830</v>
      </c>
      <c r="D9" s="14">
        <v>85</v>
      </c>
      <c r="E9" s="14">
        <v>17</v>
      </c>
      <c r="F9" s="14">
        <v>61</v>
      </c>
      <c r="G9" s="14">
        <v>5</v>
      </c>
      <c r="H9" s="17">
        <v>1.5314769975786926</v>
      </c>
      <c r="I9" s="14">
        <v>1271.1259079903148</v>
      </c>
      <c r="J9" s="14">
        <v>9</v>
      </c>
      <c r="K9" s="14">
        <v>981</v>
      </c>
      <c r="L9" s="14">
        <v>421</v>
      </c>
      <c r="M9" s="14" t="s">
        <v>24</v>
      </c>
      <c r="N9" s="16">
        <f t="shared" si="0"/>
        <v>2682.1259079903148</v>
      </c>
    </row>
    <row r="10" spans="1:14">
      <c r="A10" s="9">
        <v>85008</v>
      </c>
      <c r="B10" s="10" t="s">
        <v>31</v>
      </c>
      <c r="C10" s="14">
        <v>264</v>
      </c>
      <c r="D10" s="14">
        <v>46</v>
      </c>
      <c r="E10" s="14">
        <v>2</v>
      </c>
      <c r="F10" s="18">
        <v>2</v>
      </c>
      <c r="G10" s="14">
        <v>1</v>
      </c>
      <c r="H10" s="17">
        <v>1.639871382636656</v>
      </c>
      <c r="I10" s="14">
        <v>432.92604501607718</v>
      </c>
      <c r="J10" s="14">
        <v>1</v>
      </c>
      <c r="K10" s="18" t="s">
        <v>32</v>
      </c>
      <c r="L10" s="14">
        <v>21</v>
      </c>
      <c r="M10" s="14" t="s">
        <v>24</v>
      </c>
      <c r="N10" s="16">
        <f t="shared" si="0"/>
        <v>454.92604501607718</v>
      </c>
    </row>
    <row r="11" spans="1:14">
      <c r="A11" s="9">
        <v>85014</v>
      </c>
      <c r="B11" s="10" t="s">
        <v>33</v>
      </c>
      <c r="C11" s="14" t="s">
        <v>24</v>
      </c>
      <c r="D11" s="14" t="s">
        <v>24</v>
      </c>
      <c r="E11" s="14" t="s">
        <v>24</v>
      </c>
      <c r="F11" s="14" t="s">
        <v>24</v>
      </c>
      <c r="G11" s="14" t="s">
        <v>24</v>
      </c>
      <c r="H11" s="14"/>
      <c r="I11" s="14"/>
      <c r="J11" s="14">
        <v>0</v>
      </c>
      <c r="K11" s="14" t="s">
        <v>24</v>
      </c>
      <c r="L11" s="14" t="s">
        <v>24</v>
      </c>
      <c r="M11" s="14">
        <v>443</v>
      </c>
      <c r="N11" s="16">
        <f t="shared" si="0"/>
        <v>443</v>
      </c>
    </row>
    <row r="12" spans="1:14">
      <c r="A12" s="9">
        <v>85015</v>
      </c>
      <c r="B12" s="10" t="s">
        <v>34</v>
      </c>
      <c r="C12" s="14" t="s">
        <v>24</v>
      </c>
      <c r="D12" s="14" t="s">
        <v>24</v>
      </c>
      <c r="E12" s="14" t="s">
        <v>24</v>
      </c>
      <c r="F12" s="14" t="s">
        <v>24</v>
      </c>
      <c r="G12" s="14" t="s">
        <v>24</v>
      </c>
      <c r="H12" s="14"/>
      <c r="I12" s="14"/>
      <c r="J12" s="14">
        <v>0</v>
      </c>
      <c r="K12" s="14" t="s">
        <v>24</v>
      </c>
      <c r="L12" s="14" t="s">
        <v>24</v>
      </c>
      <c r="M12" s="14">
        <v>273</v>
      </c>
      <c r="N12" s="16">
        <f t="shared" si="0"/>
        <v>273</v>
      </c>
    </row>
    <row r="13" spans="1:14">
      <c r="A13" s="9">
        <v>85019</v>
      </c>
      <c r="B13" s="10" t="s">
        <v>35</v>
      </c>
      <c r="C13" s="14">
        <v>234</v>
      </c>
      <c r="D13" s="14">
        <v>3</v>
      </c>
      <c r="E13" s="14">
        <v>0</v>
      </c>
      <c r="F13" s="14">
        <v>0</v>
      </c>
      <c r="G13" s="19">
        <v>0</v>
      </c>
      <c r="H13" s="17">
        <v>1.0769230769230769</v>
      </c>
      <c r="I13" s="14">
        <v>252</v>
      </c>
      <c r="J13" s="14">
        <v>0</v>
      </c>
      <c r="K13" s="14">
        <v>0</v>
      </c>
      <c r="L13" s="14" t="s">
        <v>24</v>
      </c>
      <c r="M13" s="14" t="s">
        <v>24</v>
      </c>
      <c r="N13" s="16">
        <f t="shared" si="0"/>
        <v>252</v>
      </c>
    </row>
    <row r="14" spans="1:14">
      <c r="A14" s="9">
        <v>85020</v>
      </c>
      <c r="B14" s="10" t="s">
        <v>36</v>
      </c>
      <c r="C14" s="14" t="s">
        <v>24</v>
      </c>
      <c r="D14" s="14" t="s">
        <v>24</v>
      </c>
      <c r="E14" s="14" t="s">
        <v>24</v>
      </c>
      <c r="F14" s="14" t="s">
        <v>24</v>
      </c>
      <c r="G14" s="14" t="s">
        <v>24</v>
      </c>
      <c r="H14" s="14"/>
      <c r="I14" s="14"/>
      <c r="J14" s="14">
        <v>6</v>
      </c>
      <c r="K14" s="14" t="s">
        <v>24</v>
      </c>
      <c r="L14" s="14">
        <v>262</v>
      </c>
      <c r="M14" s="14" t="s">
        <v>24</v>
      </c>
      <c r="N14" s="16">
        <f t="shared" si="0"/>
        <v>268</v>
      </c>
    </row>
    <row r="15" spans="1:14">
      <c r="A15" s="9">
        <v>85021</v>
      </c>
      <c r="B15" s="10" t="s">
        <v>37</v>
      </c>
      <c r="C15" s="14" t="s">
        <v>24</v>
      </c>
      <c r="D15" s="14" t="s">
        <v>24</v>
      </c>
      <c r="E15" s="14" t="s">
        <v>24</v>
      </c>
      <c r="F15" s="14" t="s">
        <v>24</v>
      </c>
      <c r="G15" s="14" t="s">
        <v>24</v>
      </c>
      <c r="H15" s="14"/>
      <c r="I15" s="14"/>
      <c r="J15" s="14">
        <v>0</v>
      </c>
      <c r="K15" s="14" t="s">
        <v>24</v>
      </c>
      <c r="L15" s="14">
        <v>233</v>
      </c>
      <c r="M15" s="14" t="s">
        <v>24</v>
      </c>
      <c r="N15" s="16">
        <f t="shared" si="0"/>
        <v>233</v>
      </c>
    </row>
    <row r="16" spans="1:14">
      <c r="A16" s="9">
        <v>85022</v>
      </c>
      <c r="B16" s="10" t="s">
        <v>38</v>
      </c>
      <c r="C16" s="14" t="s">
        <v>24</v>
      </c>
      <c r="D16" s="14" t="s">
        <v>24</v>
      </c>
      <c r="E16" s="14" t="s">
        <v>24</v>
      </c>
      <c r="F16" s="14" t="s">
        <v>24</v>
      </c>
      <c r="G16" s="14" t="s">
        <v>24</v>
      </c>
      <c r="H16" s="17"/>
      <c r="I16" s="14"/>
      <c r="J16" s="10">
        <v>0</v>
      </c>
      <c r="K16" s="14" t="s">
        <v>24</v>
      </c>
      <c r="L16" s="10">
        <v>4</v>
      </c>
      <c r="M16" s="10" t="s">
        <v>24</v>
      </c>
      <c r="N16" s="16">
        <f t="shared" si="0"/>
        <v>4</v>
      </c>
    </row>
    <row r="17" spans="1:16">
      <c r="A17" s="9">
        <v>85023</v>
      </c>
      <c r="B17" s="10" t="s">
        <v>39</v>
      </c>
      <c r="C17" s="18">
        <v>0</v>
      </c>
      <c r="D17" s="18">
        <v>1</v>
      </c>
      <c r="E17" s="18">
        <v>0</v>
      </c>
      <c r="F17" s="14">
        <v>51</v>
      </c>
      <c r="G17" s="18">
        <v>0</v>
      </c>
      <c r="H17" s="15">
        <v>1.4757575012196671</v>
      </c>
      <c r="I17" s="14">
        <v>0</v>
      </c>
      <c r="J17" s="20">
        <v>0</v>
      </c>
      <c r="K17" s="14">
        <v>379</v>
      </c>
      <c r="L17" s="10">
        <v>181</v>
      </c>
      <c r="M17" s="10" t="s">
        <v>24</v>
      </c>
      <c r="N17" s="16">
        <f t="shared" si="0"/>
        <v>560</v>
      </c>
    </row>
    <row r="18" spans="1:16">
      <c r="A18" s="9">
        <v>85027</v>
      </c>
      <c r="B18" s="10" t="s">
        <v>40</v>
      </c>
      <c r="C18" s="14" t="s">
        <v>24</v>
      </c>
      <c r="D18" s="14" t="s">
        <v>24</v>
      </c>
      <c r="E18" s="14" t="s">
        <v>24</v>
      </c>
      <c r="F18" s="14" t="s">
        <v>24</v>
      </c>
      <c r="G18" s="14" t="s">
        <v>24</v>
      </c>
      <c r="H18" s="17"/>
      <c r="I18" s="14"/>
      <c r="J18" s="10">
        <v>0</v>
      </c>
      <c r="K18" s="14" t="s">
        <v>24</v>
      </c>
      <c r="L18" s="10">
        <v>166</v>
      </c>
      <c r="M18" s="10" t="s">
        <v>24</v>
      </c>
      <c r="N18" s="16">
        <f t="shared" si="0"/>
        <v>166</v>
      </c>
    </row>
    <row r="19" spans="1:16">
      <c r="A19" s="9">
        <v>85028</v>
      </c>
      <c r="B19" s="10" t="s">
        <v>41</v>
      </c>
      <c r="C19" s="14">
        <v>174</v>
      </c>
      <c r="D19" s="14">
        <v>10</v>
      </c>
      <c r="E19" s="14">
        <v>2</v>
      </c>
      <c r="F19" s="14">
        <v>0</v>
      </c>
      <c r="G19" s="14">
        <v>1</v>
      </c>
      <c r="H19" s="15">
        <v>1.4757575012196671</v>
      </c>
      <c r="I19" s="14">
        <v>256.78180521222208</v>
      </c>
      <c r="J19" s="10">
        <v>0</v>
      </c>
      <c r="K19" s="14">
        <v>0</v>
      </c>
      <c r="L19" s="10">
        <v>74</v>
      </c>
      <c r="M19" s="10" t="s">
        <v>24</v>
      </c>
      <c r="N19" s="16">
        <f t="shared" si="0"/>
        <v>330.78180521222208</v>
      </c>
    </row>
    <row r="20" spans="1:16">
      <c r="A20" s="21"/>
      <c r="B20" s="22" t="s">
        <v>42</v>
      </c>
      <c r="C20" s="23">
        <f>SUM(C3:C19)</f>
        <v>2331</v>
      </c>
      <c r="D20" s="23">
        <f t="shared" ref="D20:G20" si="1">SUM(D3:D19)</f>
        <v>271</v>
      </c>
      <c r="E20" s="23">
        <f t="shared" si="1"/>
        <v>54</v>
      </c>
      <c r="F20" s="23">
        <f t="shared" si="1"/>
        <v>204</v>
      </c>
      <c r="G20" s="23">
        <f t="shared" si="1"/>
        <v>15</v>
      </c>
      <c r="H20" s="23"/>
      <c r="I20" s="23">
        <f t="shared" ref="I20:M20" si="2">SUM(I3:I19)</f>
        <v>3439.990735343044</v>
      </c>
      <c r="J20" s="23">
        <f t="shared" si="2"/>
        <v>32</v>
      </c>
      <c r="K20" s="23">
        <f t="shared" si="2"/>
        <v>2100.7372262773724</v>
      </c>
      <c r="L20" s="23">
        <f t="shared" si="2"/>
        <v>2866</v>
      </c>
      <c r="M20" s="23">
        <f t="shared" si="2"/>
        <v>716</v>
      </c>
      <c r="N20" s="24">
        <f t="shared" si="0"/>
        <v>9154.727961620416</v>
      </c>
      <c r="O20" s="25"/>
    </row>
    <row r="21" spans="1:16" ht="15" thickBot="1">
      <c r="A21" s="26"/>
      <c r="B21" s="27"/>
      <c r="C21" s="28"/>
      <c r="D21" s="28"/>
      <c r="E21" s="28"/>
      <c r="F21" s="248" t="s">
        <v>43</v>
      </c>
      <c r="G21" s="249"/>
      <c r="H21" s="29">
        <v>1.4757575012196671</v>
      </c>
      <c r="I21" s="30">
        <f>I20/$N$20</f>
        <v>0.37576110942505325</v>
      </c>
      <c r="J21" s="30">
        <f t="shared" ref="J21:M21" si="3">J20/$N$20</f>
        <v>3.4954615947250822E-3</v>
      </c>
      <c r="K21" s="30">
        <f t="shared" si="3"/>
        <v>0.22947019672068281</v>
      </c>
      <c r="L21" s="30">
        <f t="shared" si="3"/>
        <v>0.31306227907756518</v>
      </c>
      <c r="M21" s="30">
        <f t="shared" si="3"/>
        <v>7.8210953181973714E-2</v>
      </c>
      <c r="N21" s="31">
        <v>1</v>
      </c>
      <c r="P21" s="32"/>
    </row>
    <row r="22" spans="1:16" ht="15" thickTop="1">
      <c r="A22" s="33" t="s">
        <v>44</v>
      </c>
    </row>
    <row r="23" spans="1:16">
      <c r="A23" s="34" t="s">
        <v>45</v>
      </c>
    </row>
    <row r="24" spans="1:16">
      <c r="A24" s="34" t="s">
        <v>46</v>
      </c>
    </row>
    <row r="25" spans="1:16" ht="27" customHeight="1">
      <c r="A25" s="250" t="s">
        <v>47</v>
      </c>
      <c r="B25" s="251"/>
      <c r="C25" s="251"/>
      <c r="D25" s="251"/>
      <c r="E25" s="251"/>
      <c r="F25" s="251"/>
      <c r="G25" s="251"/>
      <c r="H25" s="251"/>
      <c r="I25" s="251"/>
    </row>
    <row r="26" spans="1:16">
      <c r="A26" s="35" t="s">
        <v>48</v>
      </c>
      <c r="B26" s="36"/>
      <c r="C26" s="36"/>
      <c r="D26" s="36"/>
      <c r="E26" s="36"/>
      <c r="F26" s="36"/>
      <c r="G26" s="36"/>
      <c r="H26" s="36"/>
      <c r="I26" s="36"/>
    </row>
    <row r="27" spans="1:16">
      <c r="A27" s="35" t="s">
        <v>49</v>
      </c>
      <c r="B27" s="36"/>
      <c r="C27" s="36"/>
      <c r="D27" s="36"/>
      <c r="E27" s="36"/>
      <c r="F27" s="36"/>
      <c r="G27" s="36"/>
      <c r="H27" s="36"/>
      <c r="I27" s="36"/>
    </row>
    <row r="28" spans="1:16" ht="15" customHeight="1">
      <c r="A28" s="35" t="s">
        <v>50</v>
      </c>
      <c r="B28" s="35"/>
      <c r="C28" s="35"/>
      <c r="D28" s="35"/>
      <c r="E28" s="35"/>
      <c r="F28" s="35"/>
      <c r="G28" s="35"/>
      <c r="H28" s="35"/>
      <c r="I28" s="35"/>
    </row>
    <row r="29" spans="1:16">
      <c r="A29" s="35"/>
      <c r="B29" s="35"/>
      <c r="C29" s="35"/>
      <c r="D29" s="35"/>
      <c r="E29" s="35"/>
      <c r="F29" s="35"/>
      <c r="G29" s="35"/>
      <c r="H29" s="35"/>
      <c r="I29" s="35"/>
    </row>
    <row r="30" spans="1:16">
      <c r="A30" s="35"/>
      <c r="B30" s="35"/>
      <c r="C30" s="35"/>
      <c r="D30" s="35"/>
      <c r="E30" s="35"/>
      <c r="F30" s="35"/>
      <c r="G30" s="35"/>
      <c r="H30" s="35"/>
      <c r="I30" s="35"/>
    </row>
  </sheetData>
  <mergeCells count="3">
    <mergeCell ref="A1:N1"/>
    <mergeCell ref="F21:G21"/>
    <mergeCell ref="A25:I25"/>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No.2031 Transport Statistics Wigan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9D01-5E50-430D-8097-7A2544CBB19D}">
  <sheetPr>
    <pageSetUpPr fitToPage="1"/>
  </sheetPr>
  <dimension ref="A1:P28"/>
  <sheetViews>
    <sheetView zoomScale="75" zoomScaleNormal="75" zoomScalePageLayoutView="50" workbookViewId="0">
      <selection activeCell="P4" sqref="P4"/>
    </sheetView>
  </sheetViews>
  <sheetFormatPr defaultColWidth="9.1796875" defaultRowHeight="14.5"/>
  <cols>
    <col min="1" max="1" width="7.1796875" style="34" customWidth="1"/>
    <col min="2" max="2" width="48.7265625" style="8" customWidth="1"/>
    <col min="3" max="3" width="6.453125" style="8" customWidth="1"/>
    <col min="4" max="4" width="5.81640625" style="8" customWidth="1"/>
    <col min="5" max="5" width="6.26953125" style="8" customWidth="1"/>
    <col min="6" max="6" width="6.7265625" style="8" customWidth="1"/>
    <col min="7" max="7" width="13.179687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15.453125" style="8" customWidth="1"/>
    <col min="15" max="16384" width="9.1796875" style="8"/>
  </cols>
  <sheetData>
    <row r="1" spans="1:14" ht="15" thickTop="1">
      <c r="A1" s="245" t="s">
        <v>51</v>
      </c>
      <c r="B1" s="246"/>
      <c r="C1" s="246"/>
      <c r="D1" s="246"/>
      <c r="E1" s="246"/>
      <c r="F1" s="246"/>
      <c r="G1" s="246"/>
      <c r="H1" s="246"/>
      <c r="I1" s="246"/>
      <c r="J1" s="246"/>
      <c r="K1" s="246"/>
      <c r="L1" s="246"/>
      <c r="M1" s="246"/>
      <c r="N1" s="247"/>
    </row>
    <row r="2" spans="1:14" ht="29">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4">
      <c r="A3" s="9">
        <v>85001</v>
      </c>
      <c r="B3" s="10" t="s">
        <v>23</v>
      </c>
      <c r="C3" s="14">
        <v>6</v>
      </c>
      <c r="D3" s="14">
        <v>6</v>
      </c>
      <c r="E3" s="14">
        <v>0</v>
      </c>
      <c r="F3" s="14">
        <v>37</v>
      </c>
      <c r="G3" s="14">
        <v>0</v>
      </c>
      <c r="H3" s="15">
        <v>1.5294309737297189</v>
      </c>
      <c r="I3" s="14">
        <v>9.176585842378314</v>
      </c>
      <c r="J3" s="10">
        <v>5</v>
      </c>
      <c r="K3" s="14">
        <v>0</v>
      </c>
      <c r="L3" s="10">
        <v>135</v>
      </c>
      <c r="M3" s="10" t="s">
        <v>24</v>
      </c>
      <c r="N3" s="16">
        <f>SUM(I3:M3)</f>
        <v>149.1765858423783</v>
      </c>
    </row>
    <row r="4" spans="1:14">
      <c r="A4" s="9">
        <v>85002</v>
      </c>
      <c r="B4" s="10" t="s">
        <v>25</v>
      </c>
      <c r="C4" s="14">
        <v>579</v>
      </c>
      <c r="D4" s="14">
        <v>24</v>
      </c>
      <c r="E4" s="14">
        <v>13</v>
      </c>
      <c r="F4" s="14">
        <v>0</v>
      </c>
      <c r="G4" s="14">
        <v>2</v>
      </c>
      <c r="H4" s="17">
        <v>1.5148861646234677</v>
      </c>
      <c r="I4" s="14">
        <v>877.11908931698781</v>
      </c>
      <c r="J4" s="10">
        <v>1</v>
      </c>
      <c r="K4" s="14">
        <v>0</v>
      </c>
      <c r="L4" s="10">
        <v>508</v>
      </c>
      <c r="M4" s="10" t="s">
        <v>24</v>
      </c>
      <c r="N4" s="16">
        <f t="shared" ref="N4:N20" si="0">SUM(I4:M4)</f>
        <v>1386.1190893169878</v>
      </c>
    </row>
    <row r="5" spans="1:14">
      <c r="A5" s="9">
        <v>85003</v>
      </c>
      <c r="B5" s="10" t="s">
        <v>26</v>
      </c>
      <c r="C5" s="14">
        <v>174</v>
      </c>
      <c r="D5" s="14">
        <v>3</v>
      </c>
      <c r="E5" s="14">
        <v>0</v>
      </c>
      <c r="F5" s="14">
        <v>0</v>
      </c>
      <c r="G5" s="14">
        <v>1</v>
      </c>
      <c r="H5" s="15">
        <v>1.5294309737297189</v>
      </c>
      <c r="I5" s="14">
        <v>266.12098942897109</v>
      </c>
      <c r="J5" s="10">
        <v>0</v>
      </c>
      <c r="K5" s="14">
        <v>0</v>
      </c>
      <c r="L5" s="10">
        <v>199</v>
      </c>
      <c r="M5" s="10" t="s">
        <v>24</v>
      </c>
      <c r="N5" s="16">
        <f t="shared" si="0"/>
        <v>465.12098942897109</v>
      </c>
    </row>
    <row r="6" spans="1:14">
      <c r="A6" s="9">
        <v>85004</v>
      </c>
      <c r="B6" s="10" t="s">
        <v>27</v>
      </c>
      <c r="C6" s="14">
        <v>121</v>
      </c>
      <c r="D6" s="14">
        <v>10</v>
      </c>
      <c r="E6" s="14">
        <v>1</v>
      </c>
      <c r="F6" s="14">
        <v>45</v>
      </c>
      <c r="G6" s="14">
        <v>0</v>
      </c>
      <c r="H6" s="15">
        <v>1.5294309737297189</v>
      </c>
      <c r="I6" s="14">
        <v>185.061147821296</v>
      </c>
      <c r="J6" s="10">
        <v>0</v>
      </c>
      <c r="K6" s="14">
        <v>385</v>
      </c>
      <c r="L6" s="10">
        <v>270</v>
      </c>
      <c r="M6" s="10" t="s">
        <v>24</v>
      </c>
      <c r="N6" s="16">
        <f t="shared" si="0"/>
        <v>840.061147821296</v>
      </c>
    </row>
    <row r="7" spans="1:14">
      <c r="A7" s="9">
        <v>85005</v>
      </c>
      <c r="B7" s="10" t="s">
        <v>28</v>
      </c>
      <c r="C7" s="14">
        <v>180</v>
      </c>
      <c r="D7" s="14">
        <v>23</v>
      </c>
      <c r="E7" s="14">
        <v>3</v>
      </c>
      <c r="F7" s="14">
        <v>0</v>
      </c>
      <c r="G7" s="14">
        <v>0</v>
      </c>
      <c r="H7" s="17">
        <v>1.5944444444444446</v>
      </c>
      <c r="I7" s="14">
        <v>287</v>
      </c>
      <c r="J7" s="10">
        <v>3</v>
      </c>
      <c r="K7" s="14">
        <v>0</v>
      </c>
      <c r="L7" s="10">
        <v>187</v>
      </c>
      <c r="M7" s="10" t="s">
        <v>24</v>
      </c>
      <c r="N7" s="16">
        <f t="shared" si="0"/>
        <v>477</v>
      </c>
    </row>
    <row r="8" spans="1:14">
      <c r="A8" s="9">
        <v>85006</v>
      </c>
      <c r="B8" s="10" t="s">
        <v>29</v>
      </c>
      <c r="C8" s="14">
        <v>186</v>
      </c>
      <c r="D8" s="14">
        <v>22</v>
      </c>
      <c r="E8" s="14">
        <v>5</v>
      </c>
      <c r="F8" s="14">
        <v>27</v>
      </c>
      <c r="G8" s="14">
        <v>2</v>
      </c>
      <c r="H8" s="17">
        <v>1.6470588235294117</v>
      </c>
      <c r="I8" s="14">
        <v>306.35294117647055</v>
      </c>
      <c r="J8" s="10">
        <v>4</v>
      </c>
      <c r="K8" s="14">
        <v>428</v>
      </c>
      <c r="L8" s="10">
        <v>261</v>
      </c>
      <c r="M8" s="10" t="s">
        <v>24</v>
      </c>
      <c r="N8" s="16">
        <f t="shared" si="0"/>
        <v>999.35294117647049</v>
      </c>
    </row>
    <row r="9" spans="1:14">
      <c r="A9" s="9">
        <v>85007</v>
      </c>
      <c r="B9" s="10" t="s">
        <v>30</v>
      </c>
      <c r="C9" s="14">
        <v>567</v>
      </c>
      <c r="D9" s="14">
        <v>66</v>
      </c>
      <c r="E9" s="14">
        <v>30</v>
      </c>
      <c r="F9" s="14">
        <v>63</v>
      </c>
      <c r="G9" s="14">
        <v>4</v>
      </c>
      <c r="H9" s="17">
        <v>1.5062166962699823</v>
      </c>
      <c r="I9" s="14">
        <v>854.02486678508001</v>
      </c>
      <c r="J9" s="14">
        <v>12</v>
      </c>
      <c r="K9" s="14">
        <v>903</v>
      </c>
      <c r="L9" s="14">
        <v>340</v>
      </c>
      <c r="M9" s="14" t="s">
        <v>24</v>
      </c>
      <c r="N9" s="16">
        <f t="shared" si="0"/>
        <v>2109.0248667850801</v>
      </c>
    </row>
    <row r="10" spans="1:14">
      <c r="A10" s="9">
        <v>85008</v>
      </c>
      <c r="B10" s="10" t="s">
        <v>31</v>
      </c>
      <c r="C10" s="14">
        <v>231</v>
      </c>
      <c r="D10" s="14">
        <v>42</v>
      </c>
      <c r="E10" s="14">
        <v>4</v>
      </c>
      <c r="F10" s="18">
        <v>0</v>
      </c>
      <c r="G10" s="14">
        <v>0</v>
      </c>
      <c r="H10" s="17">
        <v>1.4365079365079365</v>
      </c>
      <c r="I10" s="14">
        <v>331.83333333333331</v>
      </c>
      <c r="J10" s="14">
        <v>1</v>
      </c>
      <c r="K10" s="18" t="s">
        <v>32</v>
      </c>
      <c r="L10" s="14">
        <v>32</v>
      </c>
      <c r="M10" s="14" t="s">
        <v>24</v>
      </c>
      <c r="N10" s="16">
        <f t="shared" si="0"/>
        <v>364.83333333333331</v>
      </c>
    </row>
    <row r="11" spans="1:14">
      <c r="A11" s="9">
        <v>85014</v>
      </c>
      <c r="B11" s="10" t="s">
        <v>33</v>
      </c>
      <c r="C11" s="14" t="s">
        <v>24</v>
      </c>
      <c r="D11" s="14" t="s">
        <v>24</v>
      </c>
      <c r="E11" s="14" t="s">
        <v>24</v>
      </c>
      <c r="F11" s="14" t="s">
        <v>24</v>
      </c>
      <c r="G11" s="14" t="s">
        <v>24</v>
      </c>
      <c r="H11" s="14"/>
      <c r="I11" s="14"/>
      <c r="J11" s="14">
        <v>0</v>
      </c>
      <c r="K11" s="14" t="s">
        <v>24</v>
      </c>
      <c r="L11" s="14" t="s">
        <v>24</v>
      </c>
      <c r="M11" s="14">
        <v>327</v>
      </c>
      <c r="N11" s="16">
        <f t="shared" si="0"/>
        <v>327</v>
      </c>
    </row>
    <row r="12" spans="1:14">
      <c r="A12" s="9">
        <v>85015</v>
      </c>
      <c r="B12" s="10" t="s">
        <v>34</v>
      </c>
      <c r="C12" s="14" t="s">
        <v>24</v>
      </c>
      <c r="D12" s="14" t="s">
        <v>24</v>
      </c>
      <c r="E12" s="14" t="s">
        <v>24</v>
      </c>
      <c r="F12" s="14" t="s">
        <v>24</v>
      </c>
      <c r="G12" s="14" t="s">
        <v>24</v>
      </c>
      <c r="H12" s="14"/>
      <c r="I12" s="14"/>
      <c r="J12" s="14">
        <v>0</v>
      </c>
      <c r="K12" s="14" t="s">
        <v>24</v>
      </c>
      <c r="L12" s="14" t="s">
        <v>24</v>
      </c>
      <c r="M12" s="14">
        <v>210</v>
      </c>
      <c r="N12" s="16">
        <f t="shared" si="0"/>
        <v>210</v>
      </c>
    </row>
    <row r="13" spans="1:14">
      <c r="A13" s="9">
        <v>85019</v>
      </c>
      <c r="B13" s="10" t="s">
        <v>35</v>
      </c>
      <c r="C13" s="14">
        <v>137</v>
      </c>
      <c r="D13" s="14">
        <v>1</v>
      </c>
      <c r="E13" s="14">
        <v>0</v>
      </c>
      <c r="F13" s="14">
        <v>0</v>
      </c>
      <c r="G13" s="19">
        <v>0</v>
      </c>
      <c r="H13" s="17">
        <v>1.5985401459854014</v>
      </c>
      <c r="I13" s="14">
        <v>219</v>
      </c>
      <c r="J13" s="14">
        <v>0</v>
      </c>
      <c r="K13" s="14">
        <v>0</v>
      </c>
      <c r="L13" s="14" t="s">
        <v>24</v>
      </c>
      <c r="M13" s="14" t="s">
        <v>24</v>
      </c>
      <c r="N13" s="16">
        <f t="shared" si="0"/>
        <v>219</v>
      </c>
    </row>
    <row r="14" spans="1:14">
      <c r="A14" s="9">
        <v>85020</v>
      </c>
      <c r="B14" s="10" t="s">
        <v>36</v>
      </c>
      <c r="C14" s="14" t="s">
        <v>24</v>
      </c>
      <c r="D14" s="14" t="s">
        <v>24</v>
      </c>
      <c r="E14" s="14" t="s">
        <v>24</v>
      </c>
      <c r="F14" s="14" t="s">
        <v>24</v>
      </c>
      <c r="G14" s="14" t="s">
        <v>24</v>
      </c>
      <c r="H14" s="14"/>
      <c r="I14" s="14"/>
      <c r="J14" s="14">
        <v>2</v>
      </c>
      <c r="K14" s="14" t="s">
        <v>24</v>
      </c>
      <c r="L14" s="14">
        <v>522</v>
      </c>
      <c r="M14" s="14" t="s">
        <v>24</v>
      </c>
      <c r="N14" s="16">
        <f t="shared" si="0"/>
        <v>524</v>
      </c>
    </row>
    <row r="15" spans="1:14">
      <c r="A15" s="9">
        <v>85021</v>
      </c>
      <c r="B15" s="10" t="s">
        <v>37</v>
      </c>
      <c r="C15" s="14" t="s">
        <v>24</v>
      </c>
      <c r="D15" s="14" t="s">
        <v>24</v>
      </c>
      <c r="E15" s="14" t="s">
        <v>24</v>
      </c>
      <c r="F15" s="14" t="s">
        <v>24</v>
      </c>
      <c r="G15" s="14" t="s">
        <v>24</v>
      </c>
      <c r="H15" s="14"/>
      <c r="I15" s="14"/>
      <c r="J15" s="14">
        <v>1</v>
      </c>
      <c r="K15" s="14" t="s">
        <v>24</v>
      </c>
      <c r="L15" s="14">
        <v>640</v>
      </c>
      <c r="M15" s="14" t="s">
        <v>24</v>
      </c>
      <c r="N15" s="16">
        <f t="shared" si="0"/>
        <v>641</v>
      </c>
    </row>
    <row r="16" spans="1:14">
      <c r="A16" s="9">
        <v>85022</v>
      </c>
      <c r="B16" s="10" t="s">
        <v>38</v>
      </c>
      <c r="C16" s="14" t="s">
        <v>24</v>
      </c>
      <c r="D16" s="14" t="s">
        <v>24</v>
      </c>
      <c r="E16" s="14" t="s">
        <v>24</v>
      </c>
      <c r="F16" s="14" t="s">
        <v>24</v>
      </c>
      <c r="G16" s="14" t="s">
        <v>24</v>
      </c>
      <c r="H16" s="17"/>
      <c r="I16" s="14"/>
      <c r="J16" s="10">
        <v>0</v>
      </c>
      <c r="K16" s="14" t="s">
        <v>24</v>
      </c>
      <c r="L16" s="10">
        <v>13</v>
      </c>
      <c r="M16" s="10" t="s">
        <v>24</v>
      </c>
      <c r="N16" s="16">
        <f t="shared" si="0"/>
        <v>13</v>
      </c>
    </row>
    <row r="17" spans="1:16">
      <c r="A17" s="9">
        <v>85023</v>
      </c>
      <c r="B17" s="10" t="s">
        <v>39</v>
      </c>
      <c r="C17" s="18">
        <v>1</v>
      </c>
      <c r="D17" s="18">
        <v>1</v>
      </c>
      <c r="E17" s="18">
        <v>0</v>
      </c>
      <c r="F17" s="14">
        <v>63</v>
      </c>
      <c r="G17" s="18">
        <v>0</v>
      </c>
      <c r="H17" s="15">
        <v>1.5294309737297189</v>
      </c>
      <c r="I17" s="14">
        <v>1.5294309737297189</v>
      </c>
      <c r="J17" s="20">
        <v>0</v>
      </c>
      <c r="K17" s="14">
        <v>375</v>
      </c>
      <c r="L17" s="10">
        <v>267</v>
      </c>
      <c r="M17" s="10" t="s">
        <v>24</v>
      </c>
      <c r="N17" s="16">
        <f t="shared" si="0"/>
        <v>643.52943097372975</v>
      </c>
    </row>
    <row r="18" spans="1:16">
      <c r="A18" s="9">
        <v>85027</v>
      </c>
      <c r="B18" s="10" t="s">
        <v>40</v>
      </c>
      <c r="C18" s="14" t="s">
        <v>24</v>
      </c>
      <c r="D18" s="14" t="s">
        <v>24</v>
      </c>
      <c r="E18" s="14" t="s">
        <v>24</v>
      </c>
      <c r="F18" s="14" t="s">
        <v>24</v>
      </c>
      <c r="G18" s="14" t="s">
        <v>24</v>
      </c>
      <c r="H18" s="17"/>
      <c r="I18" s="14"/>
      <c r="J18" s="10">
        <v>0</v>
      </c>
      <c r="K18" s="14" t="s">
        <v>24</v>
      </c>
      <c r="L18" s="10">
        <v>71</v>
      </c>
      <c r="M18" s="10" t="s">
        <v>24</v>
      </c>
      <c r="N18" s="16">
        <f t="shared" si="0"/>
        <v>71</v>
      </c>
    </row>
    <row r="19" spans="1:16">
      <c r="A19" s="9">
        <v>85028</v>
      </c>
      <c r="B19" s="10" t="s">
        <v>41</v>
      </c>
      <c r="C19" s="14">
        <v>16</v>
      </c>
      <c r="D19" s="14">
        <v>4</v>
      </c>
      <c r="E19" s="14">
        <v>1</v>
      </c>
      <c r="F19" s="14">
        <v>0</v>
      </c>
      <c r="G19" s="14">
        <v>0</v>
      </c>
      <c r="H19" s="15">
        <v>1.5294309737297189</v>
      </c>
      <c r="I19" s="14">
        <v>24.470895579675503</v>
      </c>
      <c r="J19" s="10">
        <v>0</v>
      </c>
      <c r="K19" s="14">
        <v>0</v>
      </c>
      <c r="L19" s="10">
        <v>82</v>
      </c>
      <c r="M19" s="10" t="s">
        <v>24</v>
      </c>
      <c r="N19" s="16">
        <f t="shared" si="0"/>
        <v>106.4708955796755</v>
      </c>
    </row>
    <row r="20" spans="1:16">
      <c r="A20" s="21"/>
      <c r="B20" s="22" t="s">
        <v>42</v>
      </c>
      <c r="C20" s="23">
        <f>SUM(C3:C19)</f>
        <v>2198</v>
      </c>
      <c r="D20" s="23">
        <f t="shared" ref="D20:G20" si="1">SUM(D3:D19)</f>
        <v>202</v>
      </c>
      <c r="E20" s="23">
        <f t="shared" si="1"/>
        <v>57</v>
      </c>
      <c r="F20" s="23">
        <f t="shared" si="1"/>
        <v>235</v>
      </c>
      <c r="G20" s="23">
        <f t="shared" si="1"/>
        <v>9</v>
      </c>
      <c r="H20" s="23"/>
      <c r="I20" s="23">
        <f t="shared" ref="I20:M20" si="2">SUM(I3:I19)</f>
        <v>3361.6892802579223</v>
      </c>
      <c r="J20" s="23">
        <f t="shared" si="2"/>
        <v>29</v>
      </c>
      <c r="K20" s="23">
        <f t="shared" si="2"/>
        <v>2091</v>
      </c>
      <c r="L20" s="23">
        <f t="shared" si="2"/>
        <v>3527</v>
      </c>
      <c r="M20" s="23">
        <f t="shared" si="2"/>
        <v>537</v>
      </c>
      <c r="N20" s="24">
        <f t="shared" si="0"/>
        <v>9545.6892802579223</v>
      </c>
      <c r="O20" s="25"/>
    </row>
    <row r="21" spans="1:16" ht="15" thickBot="1">
      <c r="A21" s="26"/>
      <c r="B21" s="27"/>
      <c r="C21" s="28"/>
      <c r="D21" s="28"/>
      <c r="E21" s="28"/>
      <c r="F21" s="248" t="s">
        <v>43</v>
      </c>
      <c r="G21" s="249"/>
      <c r="H21" s="29">
        <v>1.5294309737297189</v>
      </c>
      <c r="I21" s="30">
        <f>I20/$N$20</f>
        <v>0.35216831195317205</v>
      </c>
      <c r="J21" s="30">
        <f t="shared" ref="J21:M21" si="3">J20/$N$20</f>
        <v>3.0380205293269744E-3</v>
      </c>
      <c r="K21" s="30">
        <f t="shared" si="3"/>
        <v>0.21905175609733463</v>
      </c>
      <c r="L21" s="30">
        <f t="shared" si="3"/>
        <v>0.36948615196331858</v>
      </c>
      <c r="M21" s="30">
        <f t="shared" si="3"/>
        <v>5.625575945684777E-2</v>
      </c>
      <c r="N21" s="31">
        <v>1</v>
      </c>
      <c r="P21" s="32"/>
    </row>
    <row r="22" spans="1:16" ht="15" thickTop="1">
      <c r="A22" s="33" t="s">
        <v>44</v>
      </c>
    </row>
    <row r="23" spans="1:16">
      <c r="A23" s="34" t="s">
        <v>52</v>
      </c>
    </row>
    <row r="24" spans="1:16">
      <c r="A24" s="34" t="s">
        <v>46</v>
      </c>
    </row>
    <row r="25" spans="1:16" ht="27" customHeight="1">
      <c r="A25" s="250" t="s">
        <v>47</v>
      </c>
      <c r="B25" s="251"/>
      <c r="C25" s="251"/>
      <c r="D25" s="251"/>
      <c r="E25" s="251"/>
      <c r="F25" s="251"/>
      <c r="G25" s="251"/>
      <c r="H25" s="251"/>
      <c r="I25" s="251"/>
    </row>
    <row r="26" spans="1:16">
      <c r="A26" s="35" t="s">
        <v>48</v>
      </c>
      <c r="B26" s="36"/>
      <c r="C26" s="36"/>
      <c r="D26" s="36"/>
      <c r="E26" s="36"/>
      <c r="F26" s="36"/>
      <c r="G26" s="36"/>
      <c r="H26" s="36"/>
      <c r="I26" s="36"/>
    </row>
    <row r="27" spans="1:16">
      <c r="A27" s="35" t="s">
        <v>49</v>
      </c>
      <c r="B27" s="36"/>
      <c r="C27" s="36"/>
      <c r="D27" s="36"/>
      <c r="E27" s="36"/>
      <c r="F27" s="36"/>
      <c r="G27" s="36"/>
      <c r="H27" s="36"/>
      <c r="I27" s="36"/>
    </row>
    <row r="28" spans="1:16" ht="15" customHeight="1">
      <c r="A28" s="35" t="s">
        <v>50</v>
      </c>
      <c r="B28" s="35"/>
      <c r="C28" s="35"/>
      <c r="D28" s="35"/>
      <c r="E28" s="35"/>
      <c r="F28" s="35"/>
      <c r="G28" s="35"/>
      <c r="H28" s="35"/>
      <c r="I28" s="35"/>
    </row>
  </sheetData>
  <mergeCells count="3">
    <mergeCell ref="A1:N1"/>
    <mergeCell ref="F21:G21"/>
    <mergeCell ref="A25:I25"/>
  </mergeCells>
  <pageMargins left="0.70866141732283472" right="0.70866141732283472" top="0.74803149606299213" bottom="0.74803149606299213" header="0.31496062992125984" footer="0.31496062992125984"/>
  <pageSetup paperSize="9" scale="75" orientation="landscape" r:id="rId1"/>
  <headerFooter>
    <oddHeader>&amp;C&amp;"Calibri,Regular"&amp;13SRAD Report No.2031 Transport Statistics Wigan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97FA1-48D4-493B-9DFA-0B62329AE233}">
  <sheetPr>
    <pageSetUpPr fitToPage="1"/>
  </sheetPr>
  <dimension ref="A1:P28"/>
  <sheetViews>
    <sheetView zoomScale="75" zoomScaleNormal="75" zoomScalePageLayoutView="75" workbookViewId="0">
      <selection activeCell="P4" sqref="P4"/>
    </sheetView>
  </sheetViews>
  <sheetFormatPr defaultColWidth="9.1796875" defaultRowHeight="14.5"/>
  <cols>
    <col min="1" max="1" width="7.1796875" style="34" customWidth="1"/>
    <col min="2" max="2" width="48.7265625" style="8" customWidth="1"/>
    <col min="3" max="3" width="6.453125" style="8" customWidth="1"/>
    <col min="4" max="4" width="5.81640625" style="8" customWidth="1"/>
    <col min="5" max="5" width="6.26953125" style="8" customWidth="1"/>
    <col min="6" max="6" width="6.7265625" style="8" customWidth="1"/>
    <col min="7" max="7" width="13.179687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17.54296875" style="8" customWidth="1"/>
    <col min="15" max="16384" width="9.1796875" style="8"/>
  </cols>
  <sheetData>
    <row r="1" spans="1:14" ht="15" thickTop="1">
      <c r="A1" s="245" t="s">
        <v>53</v>
      </c>
      <c r="B1" s="246"/>
      <c r="C1" s="246"/>
      <c r="D1" s="246"/>
      <c r="E1" s="246"/>
      <c r="F1" s="246"/>
      <c r="G1" s="246"/>
      <c r="H1" s="246"/>
      <c r="I1" s="246"/>
      <c r="J1" s="246"/>
      <c r="K1" s="246"/>
      <c r="L1" s="246"/>
      <c r="M1" s="246"/>
      <c r="N1" s="247"/>
    </row>
    <row r="2" spans="1:14" ht="29">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4">
      <c r="A3" s="9">
        <v>85001</v>
      </c>
      <c r="B3" s="10" t="s">
        <v>23</v>
      </c>
      <c r="C3" s="14">
        <v>0</v>
      </c>
      <c r="D3" s="14">
        <v>3</v>
      </c>
      <c r="E3" s="14">
        <v>0</v>
      </c>
      <c r="F3" s="14">
        <v>36</v>
      </c>
      <c r="G3" s="14">
        <v>0</v>
      </c>
      <c r="H3" s="15">
        <v>1.4345048175839576</v>
      </c>
      <c r="I3" s="14">
        <v>0</v>
      </c>
      <c r="J3" s="10">
        <v>5</v>
      </c>
      <c r="K3" s="14">
        <v>0</v>
      </c>
      <c r="L3" s="10">
        <v>109</v>
      </c>
      <c r="M3" s="10" t="s">
        <v>24</v>
      </c>
      <c r="N3" s="16">
        <f t="shared" ref="N3:N20" si="0">SUM(I3:M3)</f>
        <v>114</v>
      </c>
    </row>
    <row r="4" spans="1:14">
      <c r="A4" s="9">
        <v>85002</v>
      </c>
      <c r="B4" s="10" t="s">
        <v>25</v>
      </c>
      <c r="C4" s="14">
        <v>347</v>
      </c>
      <c r="D4" s="14">
        <v>26</v>
      </c>
      <c r="E4" s="14">
        <v>3</v>
      </c>
      <c r="F4" s="14">
        <v>0</v>
      </c>
      <c r="G4" s="14">
        <v>1</v>
      </c>
      <c r="H4" s="17">
        <v>1.3372093023255813</v>
      </c>
      <c r="I4" s="14">
        <v>464.01162790697674</v>
      </c>
      <c r="J4" s="10">
        <v>3</v>
      </c>
      <c r="K4" s="14">
        <v>0</v>
      </c>
      <c r="L4" s="10">
        <v>274</v>
      </c>
      <c r="M4" s="10" t="s">
        <v>24</v>
      </c>
      <c r="N4" s="16">
        <f t="shared" si="0"/>
        <v>741.01162790697674</v>
      </c>
    </row>
    <row r="5" spans="1:14">
      <c r="A5" s="9">
        <v>85003</v>
      </c>
      <c r="B5" s="10" t="s">
        <v>26</v>
      </c>
      <c r="C5" s="14">
        <v>48</v>
      </c>
      <c r="D5" s="14">
        <v>5</v>
      </c>
      <c r="E5" s="14">
        <v>0</v>
      </c>
      <c r="F5" s="14">
        <v>0</v>
      </c>
      <c r="G5" s="14">
        <v>0</v>
      </c>
      <c r="H5" s="15">
        <v>1.4345048175839576</v>
      </c>
      <c r="I5" s="14">
        <v>68.856231244029971</v>
      </c>
      <c r="J5" s="10">
        <v>2</v>
      </c>
      <c r="K5" s="14">
        <v>0</v>
      </c>
      <c r="L5" s="10">
        <v>88</v>
      </c>
      <c r="M5" s="10" t="s">
        <v>24</v>
      </c>
      <c r="N5" s="16">
        <f t="shared" si="0"/>
        <v>158.85623124402997</v>
      </c>
    </row>
    <row r="6" spans="1:14">
      <c r="A6" s="9">
        <v>85004</v>
      </c>
      <c r="B6" s="10" t="s">
        <v>27</v>
      </c>
      <c r="C6" s="14">
        <v>33</v>
      </c>
      <c r="D6" s="14">
        <v>5</v>
      </c>
      <c r="E6" s="14">
        <v>1</v>
      </c>
      <c r="F6" s="14">
        <v>31</v>
      </c>
      <c r="G6" s="14">
        <v>0</v>
      </c>
      <c r="H6" s="15">
        <v>1.4345048175839576</v>
      </c>
      <c r="I6" s="14">
        <v>47.338658980270601</v>
      </c>
      <c r="J6" s="10">
        <v>1</v>
      </c>
      <c r="K6" s="14">
        <v>59</v>
      </c>
      <c r="L6" s="10">
        <v>112</v>
      </c>
      <c r="M6" s="10" t="s">
        <v>24</v>
      </c>
      <c r="N6" s="16">
        <f t="shared" si="0"/>
        <v>219.33865898027059</v>
      </c>
    </row>
    <row r="7" spans="1:14">
      <c r="A7" s="9">
        <v>85005</v>
      </c>
      <c r="B7" s="10" t="s">
        <v>28</v>
      </c>
      <c r="C7" s="14">
        <v>165</v>
      </c>
      <c r="D7" s="14">
        <v>12</v>
      </c>
      <c r="E7" s="14">
        <v>0</v>
      </c>
      <c r="F7" s="14">
        <v>0</v>
      </c>
      <c r="G7" s="14">
        <v>2</v>
      </c>
      <c r="H7" s="17">
        <v>1.5818181818181818</v>
      </c>
      <c r="I7" s="14">
        <v>261</v>
      </c>
      <c r="J7" s="10">
        <v>0</v>
      </c>
      <c r="K7" s="14">
        <v>0</v>
      </c>
      <c r="L7" s="10">
        <v>99</v>
      </c>
      <c r="M7" s="10" t="s">
        <v>24</v>
      </c>
      <c r="N7" s="16">
        <f t="shared" si="0"/>
        <v>360</v>
      </c>
    </row>
    <row r="8" spans="1:14">
      <c r="A8" s="9">
        <v>85006</v>
      </c>
      <c r="B8" s="10" t="s">
        <v>29</v>
      </c>
      <c r="C8" s="14">
        <v>180</v>
      </c>
      <c r="D8" s="14">
        <v>18</v>
      </c>
      <c r="E8" s="14">
        <v>1</v>
      </c>
      <c r="F8" s="14">
        <v>21</v>
      </c>
      <c r="G8" s="14">
        <v>2</v>
      </c>
      <c r="H8" s="17">
        <v>1.3977900552486189</v>
      </c>
      <c r="I8" s="14">
        <v>251.60220994475139</v>
      </c>
      <c r="J8" s="10">
        <v>5</v>
      </c>
      <c r="K8" s="14">
        <v>116</v>
      </c>
      <c r="L8" s="10">
        <v>124</v>
      </c>
      <c r="M8" s="10" t="s">
        <v>24</v>
      </c>
      <c r="N8" s="16">
        <f t="shared" si="0"/>
        <v>496.60220994475139</v>
      </c>
    </row>
    <row r="9" spans="1:14">
      <c r="A9" s="9">
        <v>85007</v>
      </c>
      <c r="B9" s="10" t="s">
        <v>30</v>
      </c>
      <c r="C9" s="14">
        <v>620</v>
      </c>
      <c r="D9" s="14">
        <v>84</v>
      </c>
      <c r="E9" s="14">
        <v>4</v>
      </c>
      <c r="F9" s="14">
        <v>60</v>
      </c>
      <c r="G9" s="14">
        <v>1</v>
      </c>
      <c r="H9" s="17">
        <v>1.4504065040650407</v>
      </c>
      <c r="I9" s="14">
        <v>899.2520325203252</v>
      </c>
      <c r="J9" s="14">
        <v>10</v>
      </c>
      <c r="K9" s="14">
        <v>427</v>
      </c>
      <c r="L9" s="14">
        <v>306</v>
      </c>
      <c r="M9" s="14" t="s">
        <v>24</v>
      </c>
      <c r="N9" s="16">
        <f t="shared" si="0"/>
        <v>1642.2520325203252</v>
      </c>
    </row>
    <row r="10" spans="1:14">
      <c r="A10" s="9">
        <v>85008</v>
      </c>
      <c r="B10" s="10" t="s">
        <v>31</v>
      </c>
      <c r="C10" s="14">
        <v>162</v>
      </c>
      <c r="D10" s="14">
        <v>32</v>
      </c>
      <c r="E10" s="14">
        <v>1</v>
      </c>
      <c r="F10" s="18">
        <v>4</v>
      </c>
      <c r="G10" s="14">
        <v>0</v>
      </c>
      <c r="H10" s="17">
        <v>1.4692737430167597</v>
      </c>
      <c r="I10" s="14">
        <v>238.02234636871506</v>
      </c>
      <c r="J10" s="14">
        <v>0</v>
      </c>
      <c r="K10" s="18" t="s">
        <v>32</v>
      </c>
      <c r="L10" s="14">
        <v>12</v>
      </c>
      <c r="M10" s="14" t="s">
        <v>24</v>
      </c>
      <c r="N10" s="16">
        <f t="shared" si="0"/>
        <v>250.02234636871506</v>
      </c>
    </row>
    <row r="11" spans="1:14">
      <c r="A11" s="9">
        <v>85014</v>
      </c>
      <c r="B11" s="10" t="s">
        <v>33</v>
      </c>
      <c r="C11" s="14" t="s">
        <v>24</v>
      </c>
      <c r="D11" s="14" t="s">
        <v>24</v>
      </c>
      <c r="E11" s="14" t="s">
        <v>24</v>
      </c>
      <c r="F11" s="14" t="s">
        <v>24</v>
      </c>
      <c r="G11" s="14" t="s">
        <v>24</v>
      </c>
      <c r="H11" s="14"/>
      <c r="I11" s="14"/>
      <c r="J11" s="14">
        <v>0</v>
      </c>
      <c r="K11" s="14" t="s">
        <v>24</v>
      </c>
      <c r="L11" s="14" t="s">
        <v>24</v>
      </c>
      <c r="M11" s="14">
        <v>1095</v>
      </c>
      <c r="N11" s="16">
        <f t="shared" si="0"/>
        <v>1095</v>
      </c>
    </row>
    <row r="12" spans="1:14">
      <c r="A12" s="9">
        <v>85015</v>
      </c>
      <c r="B12" s="10" t="s">
        <v>34</v>
      </c>
      <c r="C12" s="14" t="s">
        <v>24</v>
      </c>
      <c r="D12" s="14" t="s">
        <v>24</v>
      </c>
      <c r="E12" s="14" t="s">
        <v>24</v>
      </c>
      <c r="F12" s="14" t="s">
        <v>24</v>
      </c>
      <c r="G12" s="14" t="s">
        <v>24</v>
      </c>
      <c r="H12" s="14"/>
      <c r="I12" s="14"/>
      <c r="J12" s="14">
        <v>0</v>
      </c>
      <c r="K12" s="14" t="s">
        <v>24</v>
      </c>
      <c r="L12" s="14" t="s">
        <v>24</v>
      </c>
      <c r="M12" s="14">
        <v>393</v>
      </c>
      <c r="N12" s="16">
        <f t="shared" si="0"/>
        <v>393</v>
      </c>
    </row>
    <row r="13" spans="1:14">
      <c r="A13" s="9">
        <v>85019</v>
      </c>
      <c r="B13" s="10" t="s">
        <v>35</v>
      </c>
      <c r="C13" s="14">
        <v>24</v>
      </c>
      <c r="D13" s="14">
        <v>0</v>
      </c>
      <c r="E13" s="14">
        <v>0</v>
      </c>
      <c r="F13" s="14">
        <v>0</v>
      </c>
      <c r="G13" s="19">
        <v>0</v>
      </c>
      <c r="H13" s="17">
        <v>1.4583333333333333</v>
      </c>
      <c r="I13" s="14">
        <v>35</v>
      </c>
      <c r="J13" s="14">
        <v>0</v>
      </c>
      <c r="K13" s="14">
        <v>0</v>
      </c>
      <c r="L13" s="14" t="s">
        <v>24</v>
      </c>
      <c r="M13" s="14" t="s">
        <v>24</v>
      </c>
      <c r="N13" s="16">
        <f t="shared" si="0"/>
        <v>35</v>
      </c>
    </row>
    <row r="14" spans="1:14">
      <c r="A14" s="9">
        <v>85020</v>
      </c>
      <c r="B14" s="10" t="s">
        <v>36</v>
      </c>
      <c r="C14" s="14" t="s">
        <v>24</v>
      </c>
      <c r="D14" s="14" t="s">
        <v>24</v>
      </c>
      <c r="E14" s="14" t="s">
        <v>24</v>
      </c>
      <c r="F14" s="14" t="s">
        <v>24</v>
      </c>
      <c r="G14" s="14" t="s">
        <v>24</v>
      </c>
      <c r="H14" s="14"/>
      <c r="I14" s="14"/>
      <c r="J14" s="14">
        <v>2</v>
      </c>
      <c r="K14" s="14" t="s">
        <v>24</v>
      </c>
      <c r="L14" s="14">
        <v>672</v>
      </c>
      <c r="M14" s="14" t="s">
        <v>24</v>
      </c>
      <c r="N14" s="16">
        <f t="shared" si="0"/>
        <v>674</v>
      </c>
    </row>
    <row r="15" spans="1:14">
      <c r="A15" s="9">
        <v>85021</v>
      </c>
      <c r="B15" s="10" t="s">
        <v>37</v>
      </c>
      <c r="C15" s="14" t="s">
        <v>24</v>
      </c>
      <c r="D15" s="14" t="s">
        <v>24</v>
      </c>
      <c r="E15" s="14" t="s">
        <v>24</v>
      </c>
      <c r="F15" s="14" t="s">
        <v>24</v>
      </c>
      <c r="G15" s="14" t="s">
        <v>24</v>
      </c>
      <c r="H15" s="14"/>
      <c r="I15" s="14"/>
      <c r="J15" s="14">
        <v>0</v>
      </c>
      <c r="K15" s="14" t="s">
        <v>24</v>
      </c>
      <c r="L15" s="14">
        <v>115</v>
      </c>
      <c r="M15" s="14" t="s">
        <v>24</v>
      </c>
      <c r="N15" s="16">
        <f t="shared" si="0"/>
        <v>115</v>
      </c>
    </row>
    <row r="16" spans="1:14">
      <c r="A16" s="9">
        <v>85022</v>
      </c>
      <c r="B16" s="10" t="s">
        <v>38</v>
      </c>
      <c r="C16" s="14" t="s">
        <v>24</v>
      </c>
      <c r="D16" s="14" t="s">
        <v>24</v>
      </c>
      <c r="E16" s="14" t="s">
        <v>24</v>
      </c>
      <c r="F16" s="14" t="s">
        <v>24</v>
      </c>
      <c r="G16" s="14" t="s">
        <v>24</v>
      </c>
      <c r="H16" s="17"/>
      <c r="I16" s="14"/>
      <c r="J16" s="10">
        <v>0</v>
      </c>
      <c r="K16" s="14" t="s">
        <v>24</v>
      </c>
      <c r="L16" s="10">
        <v>1</v>
      </c>
      <c r="M16" s="10" t="s">
        <v>24</v>
      </c>
      <c r="N16" s="16">
        <f t="shared" si="0"/>
        <v>1</v>
      </c>
    </row>
    <row r="17" spans="1:16">
      <c r="A17" s="9">
        <v>85023</v>
      </c>
      <c r="B17" s="10" t="s">
        <v>39</v>
      </c>
      <c r="C17" s="18">
        <v>0</v>
      </c>
      <c r="D17" s="18">
        <v>2</v>
      </c>
      <c r="E17" s="18">
        <v>0</v>
      </c>
      <c r="F17" s="14">
        <v>55</v>
      </c>
      <c r="G17" s="14">
        <v>0</v>
      </c>
      <c r="H17" s="15">
        <v>1.4345048175839576</v>
      </c>
      <c r="I17" s="14">
        <v>0</v>
      </c>
      <c r="J17" s="20">
        <v>0</v>
      </c>
      <c r="K17" s="14">
        <v>158</v>
      </c>
      <c r="L17" s="10">
        <v>253</v>
      </c>
      <c r="M17" s="10"/>
      <c r="N17" s="16">
        <f t="shared" si="0"/>
        <v>411</v>
      </c>
    </row>
    <row r="18" spans="1:16">
      <c r="A18" s="9">
        <v>85027</v>
      </c>
      <c r="B18" s="10" t="s">
        <v>40</v>
      </c>
      <c r="C18" s="14" t="s">
        <v>24</v>
      </c>
      <c r="D18" s="14" t="s">
        <v>24</v>
      </c>
      <c r="E18" s="14" t="s">
        <v>24</v>
      </c>
      <c r="F18" s="14" t="s">
        <v>24</v>
      </c>
      <c r="G18" s="14" t="s">
        <v>24</v>
      </c>
      <c r="H18" s="17"/>
      <c r="I18" s="14"/>
      <c r="J18" s="10">
        <v>0</v>
      </c>
      <c r="K18" s="14" t="s">
        <v>24</v>
      </c>
      <c r="L18" s="10">
        <v>59</v>
      </c>
      <c r="M18" s="10" t="s">
        <v>24</v>
      </c>
      <c r="N18" s="16">
        <f t="shared" si="0"/>
        <v>59</v>
      </c>
    </row>
    <row r="19" spans="1:16">
      <c r="A19" s="9">
        <v>85028</v>
      </c>
      <c r="B19" s="10" t="s">
        <v>41</v>
      </c>
      <c r="C19" s="14">
        <v>8</v>
      </c>
      <c r="D19" s="14">
        <v>16</v>
      </c>
      <c r="E19" s="14">
        <v>0</v>
      </c>
      <c r="F19" s="14">
        <v>0</v>
      </c>
      <c r="G19" s="14">
        <v>0</v>
      </c>
      <c r="H19" s="15">
        <v>1.4345048175839576</v>
      </c>
      <c r="I19" s="14">
        <v>11.476038540671661</v>
      </c>
      <c r="J19" s="10">
        <v>0</v>
      </c>
      <c r="K19" s="14">
        <v>0</v>
      </c>
      <c r="L19" s="10">
        <v>61</v>
      </c>
      <c r="M19" s="10" t="s">
        <v>24</v>
      </c>
      <c r="N19" s="16">
        <f t="shared" si="0"/>
        <v>72.476038540671667</v>
      </c>
    </row>
    <row r="20" spans="1:16">
      <c r="A20" s="21"/>
      <c r="B20" s="22" t="s">
        <v>42</v>
      </c>
      <c r="C20" s="23">
        <f>SUM(C3:C19)</f>
        <v>1587</v>
      </c>
      <c r="D20" s="23">
        <f t="shared" ref="D20:M20" si="1">SUM(D3:D19)</f>
        <v>203</v>
      </c>
      <c r="E20" s="23">
        <f t="shared" si="1"/>
        <v>10</v>
      </c>
      <c r="F20" s="23">
        <f t="shared" si="1"/>
        <v>207</v>
      </c>
      <c r="G20" s="23">
        <f t="shared" si="1"/>
        <v>6</v>
      </c>
      <c r="H20" s="23">
        <f t="shared" si="1"/>
        <v>15.867355207727307</v>
      </c>
      <c r="I20" s="23">
        <f t="shared" si="1"/>
        <v>2276.5591455057406</v>
      </c>
      <c r="J20" s="23">
        <f t="shared" si="1"/>
        <v>28</v>
      </c>
      <c r="K20" s="23">
        <f t="shared" si="1"/>
        <v>760</v>
      </c>
      <c r="L20" s="23">
        <f t="shared" si="1"/>
        <v>2285</v>
      </c>
      <c r="M20" s="23">
        <f t="shared" si="1"/>
        <v>1488</v>
      </c>
      <c r="N20" s="24">
        <f t="shared" si="0"/>
        <v>6837.5591455057402</v>
      </c>
      <c r="O20" s="25"/>
    </row>
    <row r="21" spans="1:16" ht="15" thickBot="1">
      <c r="A21" s="26"/>
      <c r="B21" s="27"/>
      <c r="C21" s="28"/>
      <c r="D21" s="28"/>
      <c r="E21" s="28"/>
      <c r="F21" s="248" t="s">
        <v>43</v>
      </c>
      <c r="G21" s="249"/>
      <c r="H21" s="29">
        <v>1.4345048175839576</v>
      </c>
      <c r="I21" s="37">
        <f>I20/$N$20</f>
        <v>0.33294909734010864</v>
      </c>
      <c r="J21" s="37">
        <f t="shared" ref="J21:N21" si="2">J20/$N$20</f>
        <v>4.0950285627004953E-3</v>
      </c>
      <c r="K21" s="37">
        <f t="shared" si="2"/>
        <v>0.11115077527329917</v>
      </c>
      <c r="L21" s="37">
        <f t="shared" si="2"/>
        <v>0.33418358092037975</v>
      </c>
      <c r="M21" s="37">
        <f t="shared" si="2"/>
        <v>0.21762151790351206</v>
      </c>
      <c r="N21" s="38">
        <f t="shared" si="2"/>
        <v>1</v>
      </c>
      <c r="P21" s="32"/>
    </row>
    <row r="22" spans="1:16" ht="15" thickTop="1">
      <c r="A22" s="33" t="s">
        <v>44</v>
      </c>
    </row>
    <row r="23" spans="1:16">
      <c r="A23" s="34" t="s">
        <v>52</v>
      </c>
    </row>
    <row r="24" spans="1:16">
      <c r="A24" s="34" t="s">
        <v>46</v>
      </c>
    </row>
    <row r="25" spans="1:16" ht="27" customHeight="1">
      <c r="A25" s="250" t="s">
        <v>47</v>
      </c>
      <c r="B25" s="251"/>
      <c r="C25" s="251"/>
      <c r="D25" s="251"/>
      <c r="E25" s="251"/>
      <c r="F25" s="251"/>
      <c r="G25" s="251"/>
      <c r="H25" s="251"/>
      <c r="I25" s="251"/>
    </row>
    <row r="26" spans="1:16">
      <c r="A26" s="35" t="s">
        <v>48</v>
      </c>
      <c r="B26" s="36"/>
      <c r="C26" s="36"/>
      <c r="D26" s="36"/>
      <c r="E26" s="36"/>
      <c r="F26" s="36"/>
      <c r="G26" s="36"/>
      <c r="H26" s="36"/>
      <c r="I26" s="36"/>
    </row>
    <row r="27" spans="1:16">
      <c r="A27" s="35" t="s">
        <v>49</v>
      </c>
      <c r="B27" s="36"/>
      <c r="C27" s="36"/>
      <c r="D27" s="36"/>
      <c r="E27" s="36"/>
      <c r="F27" s="36"/>
      <c r="G27" s="36"/>
      <c r="H27" s="36"/>
      <c r="I27" s="36"/>
    </row>
    <row r="28" spans="1:16" ht="15" customHeight="1">
      <c r="A28" s="35" t="s">
        <v>50</v>
      </c>
      <c r="B28" s="35"/>
      <c r="C28" s="35"/>
      <c r="D28" s="35"/>
      <c r="E28" s="35"/>
      <c r="F28" s="35"/>
      <c r="G28" s="35"/>
      <c r="H28" s="35"/>
      <c r="I28" s="35"/>
    </row>
  </sheetData>
  <mergeCells count="3">
    <mergeCell ref="A1:N1"/>
    <mergeCell ref="F21:G21"/>
    <mergeCell ref="A25:I25"/>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No.2031 Transport Statistics Wigan 2018</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7E84-5185-49D7-B87A-4A4E43CFB81A}">
  <sheetPr>
    <pageSetUpPr fitToPage="1"/>
  </sheetPr>
  <dimension ref="A1:P17"/>
  <sheetViews>
    <sheetView zoomScale="75" zoomScaleNormal="75" workbookViewId="0">
      <selection activeCell="P4" sqref="P4"/>
    </sheetView>
  </sheetViews>
  <sheetFormatPr defaultColWidth="9.1796875" defaultRowHeight="14.5"/>
  <cols>
    <col min="1" max="1" width="7.1796875" style="34" customWidth="1"/>
    <col min="2" max="2" width="25.81640625" style="8" bestFit="1" customWidth="1"/>
    <col min="3" max="3" width="6.453125" style="8" customWidth="1"/>
    <col min="4" max="4" width="5.81640625" style="8" customWidth="1"/>
    <col min="5" max="5" width="6.26953125" style="8" customWidth="1"/>
    <col min="6" max="6" width="6.7265625" style="8" customWidth="1"/>
    <col min="7" max="7" width="13.179687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27.7265625" style="8" customWidth="1"/>
    <col min="15" max="16384" width="9.1796875" style="8"/>
  </cols>
  <sheetData>
    <row r="1" spans="1:16" ht="15" thickTop="1">
      <c r="A1" s="245" t="s">
        <v>54</v>
      </c>
      <c r="B1" s="246"/>
      <c r="C1" s="246"/>
      <c r="D1" s="246"/>
      <c r="E1" s="246"/>
      <c r="F1" s="246"/>
      <c r="G1" s="246"/>
      <c r="H1" s="246"/>
      <c r="I1" s="246"/>
      <c r="J1" s="246"/>
      <c r="K1" s="246"/>
      <c r="L1" s="246"/>
      <c r="M1" s="246"/>
      <c r="N1" s="247"/>
    </row>
    <row r="2" spans="1:16">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6">
      <c r="A3" s="9">
        <v>85009</v>
      </c>
      <c r="B3" s="10" t="s">
        <v>55</v>
      </c>
      <c r="C3" s="14">
        <v>185</v>
      </c>
      <c r="D3" s="14">
        <v>74</v>
      </c>
      <c r="E3" s="14">
        <v>3</v>
      </c>
      <c r="F3" s="14">
        <v>0</v>
      </c>
      <c r="G3" s="14">
        <v>1</v>
      </c>
      <c r="H3" s="17">
        <v>1.1901840490797546</v>
      </c>
      <c r="I3" s="14">
        <v>220.1840490797546</v>
      </c>
      <c r="J3" s="10">
        <v>4</v>
      </c>
      <c r="K3" s="14"/>
      <c r="L3" s="10">
        <v>29</v>
      </c>
      <c r="M3" s="10"/>
      <c r="N3" s="16">
        <f>SUM(I3:M3)</f>
        <v>253.1840490797546</v>
      </c>
    </row>
    <row r="4" spans="1:16">
      <c r="A4" s="9">
        <v>85010</v>
      </c>
      <c r="B4" s="10" t="s">
        <v>56</v>
      </c>
      <c r="C4" s="14">
        <v>330</v>
      </c>
      <c r="D4" s="14">
        <v>35</v>
      </c>
      <c r="E4" s="14">
        <v>10</v>
      </c>
      <c r="F4" s="14">
        <v>0</v>
      </c>
      <c r="G4" s="14">
        <v>0</v>
      </c>
      <c r="H4" s="17">
        <v>1.1901840490797546</v>
      </c>
      <c r="I4" s="14">
        <v>392.76073619631904</v>
      </c>
      <c r="J4" s="10">
        <v>3</v>
      </c>
      <c r="K4" s="14"/>
      <c r="L4" s="10">
        <v>42</v>
      </c>
      <c r="M4" s="10"/>
      <c r="N4" s="16">
        <f t="shared" ref="N4:N10" si="0">SUM(I4:M4)</f>
        <v>437.76073619631904</v>
      </c>
    </row>
    <row r="5" spans="1:16">
      <c r="A5" s="9">
        <v>85011</v>
      </c>
      <c r="B5" s="10" t="s">
        <v>57</v>
      </c>
      <c r="C5" s="14">
        <v>241</v>
      </c>
      <c r="D5" s="14">
        <v>6</v>
      </c>
      <c r="E5" s="14">
        <v>5</v>
      </c>
      <c r="F5" s="14">
        <v>0</v>
      </c>
      <c r="G5" s="14">
        <v>0</v>
      </c>
      <c r="H5" s="17">
        <v>1.1901840490797546</v>
      </c>
      <c r="I5" s="14">
        <v>286.83435582822085</v>
      </c>
      <c r="J5" s="10">
        <v>12</v>
      </c>
      <c r="K5" s="14"/>
      <c r="L5" s="10">
        <v>35</v>
      </c>
      <c r="M5" s="10"/>
      <c r="N5" s="16">
        <f t="shared" si="0"/>
        <v>333.83435582822085</v>
      </c>
    </row>
    <row r="6" spans="1:16">
      <c r="A6" s="9">
        <v>85012</v>
      </c>
      <c r="B6" s="10" t="s">
        <v>58</v>
      </c>
      <c r="C6" s="14">
        <v>19</v>
      </c>
      <c r="D6" s="14">
        <v>8</v>
      </c>
      <c r="E6" s="14">
        <v>2</v>
      </c>
      <c r="F6" s="14">
        <v>0</v>
      </c>
      <c r="G6" s="14">
        <v>0</v>
      </c>
      <c r="H6" s="17">
        <v>1.1901840490797546</v>
      </c>
      <c r="I6" s="14">
        <v>22.613496932515339</v>
      </c>
      <c r="J6" s="10">
        <v>0</v>
      </c>
      <c r="K6" s="14"/>
      <c r="L6" s="10">
        <v>5</v>
      </c>
      <c r="M6" s="10"/>
      <c r="N6" s="16">
        <f t="shared" si="0"/>
        <v>27.613496932515339</v>
      </c>
    </row>
    <row r="7" spans="1:16">
      <c r="A7" s="9">
        <v>85013</v>
      </c>
      <c r="B7" s="10" t="s">
        <v>59</v>
      </c>
      <c r="C7" s="14">
        <v>196</v>
      </c>
      <c r="D7" s="14">
        <v>10</v>
      </c>
      <c r="E7" s="14">
        <v>1</v>
      </c>
      <c r="F7" s="14">
        <v>0</v>
      </c>
      <c r="G7" s="14">
        <v>1</v>
      </c>
      <c r="H7" s="17">
        <v>1.1901840490797546</v>
      </c>
      <c r="I7" s="14">
        <v>233.27607361963192</v>
      </c>
      <c r="J7" s="10">
        <v>4</v>
      </c>
      <c r="K7" s="14"/>
      <c r="L7" s="10">
        <v>48</v>
      </c>
      <c r="M7" s="10"/>
      <c r="N7" s="16">
        <f t="shared" si="0"/>
        <v>285.27607361963192</v>
      </c>
    </row>
    <row r="8" spans="1:16">
      <c r="A8" s="9">
        <v>85016</v>
      </c>
      <c r="B8" s="10" t="s">
        <v>60</v>
      </c>
      <c r="C8" s="14">
        <v>175</v>
      </c>
      <c r="D8" s="14">
        <v>16</v>
      </c>
      <c r="E8" s="14">
        <v>2</v>
      </c>
      <c r="F8" s="14">
        <v>1</v>
      </c>
      <c r="G8" s="14">
        <v>0</v>
      </c>
      <c r="H8" s="17">
        <v>1.1901840490797546</v>
      </c>
      <c r="I8" s="14">
        <v>208.28220858895705</v>
      </c>
      <c r="J8" s="10">
        <v>3</v>
      </c>
      <c r="K8" s="14"/>
      <c r="L8" s="10">
        <v>10</v>
      </c>
      <c r="M8" s="10"/>
      <c r="N8" s="16">
        <f t="shared" si="0"/>
        <v>221.28220858895705</v>
      </c>
    </row>
    <row r="9" spans="1:16">
      <c r="A9" s="9">
        <v>85018</v>
      </c>
      <c r="B9" s="10" t="s">
        <v>61</v>
      </c>
      <c r="C9" s="14">
        <v>257</v>
      </c>
      <c r="D9" s="14">
        <v>18</v>
      </c>
      <c r="E9" s="14">
        <v>1</v>
      </c>
      <c r="F9" s="14">
        <v>0</v>
      </c>
      <c r="G9" s="14">
        <v>0</v>
      </c>
      <c r="H9" s="17">
        <v>1.1901840490797546</v>
      </c>
      <c r="I9" s="14">
        <v>305.87730061349691</v>
      </c>
      <c r="J9" s="14">
        <v>11</v>
      </c>
      <c r="K9" s="14"/>
      <c r="L9" s="14">
        <v>38</v>
      </c>
      <c r="M9" s="14"/>
      <c r="N9" s="16">
        <f t="shared" si="0"/>
        <v>354.87730061349691</v>
      </c>
    </row>
    <row r="10" spans="1:16">
      <c r="A10" s="21"/>
      <c r="B10" s="22" t="s">
        <v>42</v>
      </c>
      <c r="C10" s="23">
        <f>SUM(C3:C9)</f>
        <v>1403</v>
      </c>
      <c r="D10" s="23">
        <f t="shared" ref="D10:G10" si="1">SUM(D3:D9)</f>
        <v>167</v>
      </c>
      <c r="E10" s="23">
        <f t="shared" si="1"/>
        <v>24</v>
      </c>
      <c r="F10" s="23">
        <f t="shared" si="1"/>
        <v>1</v>
      </c>
      <c r="G10" s="23">
        <f t="shared" si="1"/>
        <v>2</v>
      </c>
      <c r="H10" s="39"/>
      <c r="I10" s="23">
        <f>SUM(I3:I9)</f>
        <v>1669.8282208588957</v>
      </c>
      <c r="J10" s="23">
        <f t="shared" ref="J10" si="2">SUM(J3:J9)</f>
        <v>37</v>
      </c>
      <c r="K10" s="23">
        <v>0</v>
      </c>
      <c r="L10" s="23">
        <f>SUM(L3:L9)</f>
        <v>207</v>
      </c>
      <c r="M10" s="23">
        <v>0</v>
      </c>
      <c r="N10" s="24">
        <f t="shared" si="0"/>
        <v>1913.8282208588957</v>
      </c>
    </row>
    <row r="11" spans="1:16" ht="15" thickBot="1">
      <c r="A11" s="26"/>
      <c r="B11" s="27"/>
      <c r="C11" s="28"/>
      <c r="D11" s="28"/>
      <c r="E11" s="28"/>
      <c r="F11" s="248" t="s">
        <v>43</v>
      </c>
      <c r="G11" s="249"/>
      <c r="H11" s="40">
        <v>1.1901840490797546</v>
      </c>
      <c r="I11" s="30">
        <f>I10/$N$10</f>
        <v>0.87250684395776301</v>
      </c>
      <c r="J11" s="30">
        <f t="shared" ref="J11:M11" si="3">J10/$N$10</f>
        <v>1.9332978580175283E-2</v>
      </c>
      <c r="K11" s="30">
        <f t="shared" si="3"/>
        <v>0</v>
      </c>
      <c r="L11" s="30">
        <f t="shared" si="3"/>
        <v>0.10816017746206172</v>
      </c>
      <c r="M11" s="30">
        <f t="shared" si="3"/>
        <v>0</v>
      </c>
      <c r="N11" s="31">
        <v>1</v>
      </c>
      <c r="P11" s="32"/>
    </row>
    <row r="12" spans="1:16" ht="15" thickTop="1">
      <c r="A12" s="41" t="s">
        <v>44</v>
      </c>
    </row>
    <row r="13" spans="1:16">
      <c r="A13" s="42" t="s">
        <v>62</v>
      </c>
    </row>
    <row r="14" spans="1:16" s="36" customFormat="1" ht="15.5">
      <c r="A14" s="43" t="s">
        <v>63</v>
      </c>
      <c r="B14" s="44"/>
      <c r="C14" s="45"/>
      <c r="D14" s="45"/>
      <c r="E14" s="45"/>
      <c r="F14" s="45"/>
      <c r="G14" s="45"/>
      <c r="H14" s="45"/>
      <c r="I14" s="8"/>
      <c r="J14" s="46"/>
      <c r="K14" s="47"/>
      <c r="L14" s="48"/>
    </row>
    <row r="15" spans="1:16" s="36" customFormat="1" ht="12" customHeight="1">
      <c r="A15" s="252" t="s">
        <v>64</v>
      </c>
      <c r="B15" s="253"/>
      <c r="C15" s="253"/>
      <c r="D15" s="253"/>
      <c r="E15" s="253"/>
      <c r="F15" s="253"/>
      <c r="G15" s="253"/>
      <c r="H15" s="253"/>
      <c r="I15" s="253"/>
      <c r="J15" s="46"/>
      <c r="K15" s="47"/>
      <c r="L15" s="48"/>
    </row>
    <row r="16" spans="1:16" s="36" customFormat="1" ht="20.25" customHeight="1">
      <c r="A16" s="253"/>
      <c r="B16" s="253"/>
      <c r="C16" s="253"/>
      <c r="D16" s="253"/>
      <c r="E16" s="253"/>
      <c r="F16" s="253"/>
      <c r="G16" s="253"/>
      <c r="H16" s="253"/>
      <c r="I16" s="253"/>
      <c r="J16" s="46"/>
      <c r="K16" s="47"/>
      <c r="L16" s="48"/>
    </row>
    <row r="17" spans="1:9">
      <c r="A17" s="35"/>
      <c r="B17" s="36"/>
      <c r="C17" s="36"/>
      <c r="D17" s="36"/>
      <c r="E17" s="36"/>
      <c r="F17" s="36"/>
      <c r="G17" s="36"/>
      <c r="H17" s="36"/>
      <c r="I17" s="36"/>
    </row>
  </sheetData>
  <mergeCells count="3">
    <mergeCell ref="A1:N1"/>
    <mergeCell ref="F11:G11"/>
    <mergeCell ref="A15:I16"/>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No.2031 Transport Statistics Wigan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55E6-348B-4E6F-A6E8-4F987D34E2BB}">
  <sheetPr>
    <pageSetUpPr fitToPage="1"/>
  </sheetPr>
  <dimension ref="A1:P16"/>
  <sheetViews>
    <sheetView zoomScale="75" zoomScaleNormal="75" zoomScalePageLayoutView="50" workbookViewId="0">
      <selection activeCell="P4" sqref="P4"/>
    </sheetView>
  </sheetViews>
  <sheetFormatPr defaultColWidth="9.1796875" defaultRowHeight="14.5"/>
  <cols>
    <col min="1" max="1" width="7.1796875" style="34" customWidth="1"/>
    <col min="2" max="2" width="25.453125" style="8" customWidth="1"/>
    <col min="3" max="3" width="6.453125" style="8" customWidth="1"/>
    <col min="4" max="4" width="5.81640625" style="8" customWidth="1"/>
    <col min="5" max="5" width="6.26953125" style="8" customWidth="1"/>
    <col min="6" max="6" width="6.7265625" style="8" customWidth="1"/>
    <col min="7" max="7" width="13.179687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27.7265625" style="8" customWidth="1"/>
    <col min="15" max="16384" width="9.1796875" style="8"/>
  </cols>
  <sheetData>
    <row r="1" spans="1:16" ht="15" thickTop="1">
      <c r="A1" s="245" t="s">
        <v>65</v>
      </c>
      <c r="B1" s="246"/>
      <c r="C1" s="246"/>
      <c r="D1" s="246"/>
      <c r="E1" s="246"/>
      <c r="F1" s="246"/>
      <c r="G1" s="246"/>
      <c r="H1" s="246"/>
      <c r="I1" s="246"/>
      <c r="J1" s="246"/>
      <c r="K1" s="246"/>
      <c r="L1" s="246"/>
      <c r="M1" s="246"/>
      <c r="N1" s="247"/>
    </row>
    <row r="2" spans="1:16">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6">
      <c r="A3" s="9">
        <v>85009</v>
      </c>
      <c r="B3" s="10" t="s">
        <v>55</v>
      </c>
      <c r="C3" s="14">
        <v>385</v>
      </c>
      <c r="D3" s="14">
        <v>61</v>
      </c>
      <c r="E3" s="14">
        <v>2</v>
      </c>
      <c r="F3" s="14">
        <v>0</v>
      </c>
      <c r="G3" s="14">
        <v>1</v>
      </c>
      <c r="H3" s="17">
        <v>1.500772797527048</v>
      </c>
      <c r="I3" s="14">
        <v>577.79752704791349</v>
      </c>
      <c r="J3" s="10">
        <v>2</v>
      </c>
      <c r="K3" s="14"/>
      <c r="L3" s="10">
        <v>73</v>
      </c>
      <c r="M3" s="10"/>
      <c r="N3" s="16">
        <f>SUM(I3:M3)</f>
        <v>652.79752704791349</v>
      </c>
    </row>
    <row r="4" spans="1:16">
      <c r="A4" s="9">
        <v>85010</v>
      </c>
      <c r="B4" s="10" t="s">
        <v>56</v>
      </c>
      <c r="C4" s="14">
        <v>641</v>
      </c>
      <c r="D4" s="14">
        <v>41</v>
      </c>
      <c r="E4" s="14">
        <v>5</v>
      </c>
      <c r="F4" s="14">
        <v>0</v>
      </c>
      <c r="G4" s="14">
        <v>1</v>
      </c>
      <c r="H4" s="17">
        <v>1.500772797527048</v>
      </c>
      <c r="I4" s="14">
        <v>961.99536321483777</v>
      </c>
      <c r="J4" s="10">
        <v>2</v>
      </c>
      <c r="K4" s="14"/>
      <c r="L4" s="10">
        <v>66</v>
      </c>
      <c r="M4" s="10"/>
      <c r="N4" s="16">
        <f t="shared" ref="N4:N10" si="0">SUM(I4:M4)</f>
        <v>1029.9953632148377</v>
      </c>
    </row>
    <row r="5" spans="1:16">
      <c r="A5" s="9">
        <v>85011</v>
      </c>
      <c r="B5" s="10" t="s">
        <v>57</v>
      </c>
      <c r="C5" s="14">
        <v>230</v>
      </c>
      <c r="D5" s="14">
        <v>14</v>
      </c>
      <c r="E5" s="14">
        <v>5</v>
      </c>
      <c r="F5" s="14">
        <v>0</v>
      </c>
      <c r="G5" s="14">
        <v>0</v>
      </c>
      <c r="H5" s="17">
        <v>1.500772797527048</v>
      </c>
      <c r="I5" s="14">
        <v>345.17774343122102</v>
      </c>
      <c r="J5" s="10">
        <v>6</v>
      </c>
      <c r="K5" s="14"/>
      <c r="L5" s="10">
        <v>45</v>
      </c>
      <c r="M5" s="10"/>
      <c r="N5" s="16">
        <f t="shared" si="0"/>
        <v>396.17774343122102</v>
      </c>
    </row>
    <row r="6" spans="1:16">
      <c r="A6" s="9">
        <v>85012</v>
      </c>
      <c r="B6" s="10" t="s">
        <v>58</v>
      </c>
      <c r="C6" s="14">
        <v>21</v>
      </c>
      <c r="D6" s="14">
        <v>14</v>
      </c>
      <c r="E6" s="14">
        <v>1</v>
      </c>
      <c r="F6" s="14">
        <v>0</v>
      </c>
      <c r="G6" s="14">
        <v>0</v>
      </c>
      <c r="H6" s="17">
        <v>1.500772797527048</v>
      </c>
      <c r="I6" s="14">
        <v>31.516228748068006</v>
      </c>
      <c r="J6" s="10">
        <v>0</v>
      </c>
      <c r="K6" s="14"/>
      <c r="L6" s="10">
        <v>3</v>
      </c>
      <c r="M6" s="10"/>
      <c r="N6" s="16">
        <f t="shared" si="0"/>
        <v>34.516228748068002</v>
      </c>
    </row>
    <row r="7" spans="1:16">
      <c r="A7" s="9">
        <v>85013</v>
      </c>
      <c r="B7" s="10" t="s">
        <v>59</v>
      </c>
      <c r="C7" s="14">
        <v>468</v>
      </c>
      <c r="D7" s="14">
        <v>28</v>
      </c>
      <c r="E7" s="14">
        <v>2</v>
      </c>
      <c r="F7" s="14">
        <v>0</v>
      </c>
      <c r="G7" s="14">
        <v>0</v>
      </c>
      <c r="H7" s="17">
        <v>1.500772797527048</v>
      </c>
      <c r="I7" s="14">
        <v>702.36166924265842</v>
      </c>
      <c r="J7" s="10">
        <v>1</v>
      </c>
      <c r="K7" s="14"/>
      <c r="L7" s="10">
        <v>98</v>
      </c>
      <c r="M7" s="10"/>
      <c r="N7" s="16">
        <f t="shared" si="0"/>
        <v>801.36166924265842</v>
      </c>
    </row>
    <row r="8" spans="1:16">
      <c r="A8" s="9">
        <v>85016</v>
      </c>
      <c r="B8" s="10" t="s">
        <v>60</v>
      </c>
      <c r="C8" s="14">
        <v>165</v>
      </c>
      <c r="D8" s="14">
        <v>11</v>
      </c>
      <c r="E8" s="14">
        <v>3</v>
      </c>
      <c r="F8" s="14">
        <v>2</v>
      </c>
      <c r="G8" s="14">
        <v>0</v>
      </c>
      <c r="H8" s="17">
        <v>1.500772797527048</v>
      </c>
      <c r="I8" s="14">
        <v>247.6275115919629</v>
      </c>
      <c r="J8" s="10">
        <v>0</v>
      </c>
      <c r="K8" s="14"/>
      <c r="L8" s="10">
        <v>14</v>
      </c>
      <c r="M8" s="10"/>
      <c r="N8" s="16">
        <f t="shared" si="0"/>
        <v>261.6275115919629</v>
      </c>
    </row>
    <row r="9" spans="1:16">
      <c r="A9" s="9">
        <v>85018</v>
      </c>
      <c r="B9" s="10" t="s">
        <v>61</v>
      </c>
      <c r="C9" s="14">
        <v>505</v>
      </c>
      <c r="D9" s="14">
        <v>30</v>
      </c>
      <c r="E9" s="14">
        <v>2</v>
      </c>
      <c r="F9" s="14">
        <v>0</v>
      </c>
      <c r="G9" s="14">
        <v>1</v>
      </c>
      <c r="H9" s="17">
        <v>1.500772797527048</v>
      </c>
      <c r="I9" s="14">
        <v>757.89026275115918</v>
      </c>
      <c r="J9" s="14">
        <v>6</v>
      </c>
      <c r="K9" s="14"/>
      <c r="L9" s="14">
        <v>126</v>
      </c>
      <c r="M9" s="14"/>
      <c r="N9" s="16">
        <f t="shared" si="0"/>
        <v>889.89026275115918</v>
      </c>
    </row>
    <row r="10" spans="1:16">
      <c r="A10" s="21"/>
      <c r="B10" s="22" t="s">
        <v>42</v>
      </c>
      <c r="C10" s="23">
        <f>SUM(C3:C9)</f>
        <v>2415</v>
      </c>
      <c r="D10" s="23">
        <f t="shared" ref="D10:G10" si="1">SUM(D3:D9)</f>
        <v>199</v>
      </c>
      <c r="E10" s="23">
        <f t="shared" si="1"/>
        <v>20</v>
      </c>
      <c r="F10" s="23">
        <f t="shared" si="1"/>
        <v>2</v>
      </c>
      <c r="G10" s="23">
        <f t="shared" si="1"/>
        <v>3</v>
      </c>
      <c r="H10" s="23"/>
      <c r="I10" s="23">
        <f>SUM(I3:I9)</f>
        <v>3624.3663060278209</v>
      </c>
      <c r="J10" s="23">
        <f t="shared" ref="J10" si="2">SUM(J3:J9)</f>
        <v>17</v>
      </c>
      <c r="K10" s="23">
        <v>0</v>
      </c>
      <c r="L10" s="23">
        <f>SUM(L3:L9)</f>
        <v>425</v>
      </c>
      <c r="M10" s="23">
        <v>0</v>
      </c>
      <c r="N10" s="24">
        <f t="shared" si="0"/>
        <v>4066.3663060278209</v>
      </c>
    </row>
    <row r="11" spans="1:16" ht="15" thickBot="1">
      <c r="A11" s="26"/>
      <c r="B11" s="27"/>
      <c r="C11" s="28"/>
      <c r="D11" s="28"/>
      <c r="E11" s="28"/>
      <c r="F11" s="254" t="s">
        <v>43</v>
      </c>
      <c r="G11" s="255"/>
      <c r="H11" s="40">
        <v>1.500772797527048</v>
      </c>
      <c r="I11" s="30">
        <f>I10/$N$10</f>
        <v>0.89130344717228338</v>
      </c>
      <c r="J11" s="30">
        <f t="shared" ref="J11:N11" si="3">J10/$N$10</f>
        <v>4.1806366472198712E-3</v>
      </c>
      <c r="K11" s="30">
        <f t="shared" si="3"/>
        <v>0</v>
      </c>
      <c r="L11" s="30">
        <f t="shared" si="3"/>
        <v>0.10451591618049677</v>
      </c>
      <c r="M11" s="30">
        <f t="shared" si="3"/>
        <v>0</v>
      </c>
      <c r="N11" s="31">
        <f t="shared" si="3"/>
        <v>1</v>
      </c>
      <c r="P11" s="32"/>
    </row>
    <row r="12" spans="1:16" ht="15" thickTop="1">
      <c r="A12" s="41" t="s">
        <v>44</v>
      </c>
    </row>
    <row r="13" spans="1:16">
      <c r="A13" s="42" t="s">
        <v>62</v>
      </c>
    </row>
    <row r="14" spans="1:16" s="36" customFormat="1" ht="15.5">
      <c r="A14" s="43" t="s">
        <v>63</v>
      </c>
      <c r="B14" s="44"/>
      <c r="C14" s="45"/>
      <c r="D14" s="45"/>
      <c r="E14" s="45"/>
      <c r="F14" s="45"/>
      <c r="G14" s="45"/>
      <c r="H14" s="45"/>
      <c r="I14" s="8"/>
      <c r="J14" s="46"/>
      <c r="K14" s="47"/>
      <c r="L14" s="48"/>
    </row>
    <row r="15" spans="1:16" s="36" customFormat="1" ht="12" customHeight="1">
      <c r="A15" s="252" t="s">
        <v>64</v>
      </c>
      <c r="B15" s="253"/>
      <c r="C15" s="253"/>
      <c r="D15" s="253"/>
      <c r="E15" s="253"/>
      <c r="F15" s="253"/>
      <c r="G15" s="253"/>
      <c r="H15" s="253"/>
      <c r="I15" s="253"/>
      <c r="J15" s="46"/>
      <c r="K15" s="47"/>
      <c r="L15" s="48"/>
    </row>
    <row r="16" spans="1:16" s="36" customFormat="1" ht="20.25" customHeight="1">
      <c r="A16" s="253"/>
      <c r="B16" s="253"/>
      <c r="C16" s="253"/>
      <c r="D16" s="253"/>
      <c r="E16" s="253"/>
      <c r="F16" s="253"/>
      <c r="G16" s="253"/>
      <c r="H16" s="253"/>
      <c r="I16" s="253"/>
      <c r="J16" s="46"/>
      <c r="K16" s="47"/>
      <c r="L16" s="48"/>
    </row>
  </sheetData>
  <mergeCells count="3">
    <mergeCell ref="A1:N1"/>
    <mergeCell ref="F11:G11"/>
    <mergeCell ref="A15:I16"/>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No.2031 Transport Statistics Wigan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2E293-E70C-44F6-AFA4-9489FD783531}">
  <sheetPr>
    <pageSetUpPr fitToPage="1"/>
  </sheetPr>
  <dimension ref="A1:P21"/>
  <sheetViews>
    <sheetView zoomScale="75" zoomScaleNormal="75" zoomScalePageLayoutView="75" workbookViewId="0">
      <selection activeCell="P4" sqref="P4"/>
    </sheetView>
  </sheetViews>
  <sheetFormatPr defaultColWidth="9.1796875" defaultRowHeight="14.5"/>
  <cols>
    <col min="1" max="1" width="7.1796875" style="34" customWidth="1"/>
    <col min="2" max="2" width="25" style="8" customWidth="1"/>
    <col min="3" max="3" width="6.453125" style="8" customWidth="1"/>
    <col min="4" max="4" width="5.81640625" style="8" customWidth="1"/>
    <col min="5" max="5" width="6.26953125" style="8" customWidth="1"/>
    <col min="6" max="6" width="6.7265625" style="8" customWidth="1"/>
    <col min="7" max="7" width="13.1796875" style="8" customWidth="1"/>
    <col min="8" max="8" width="14.7265625" style="8" customWidth="1"/>
    <col min="9" max="9" width="9.453125" style="8" customWidth="1"/>
    <col min="10" max="10" width="12.453125" style="8" customWidth="1"/>
    <col min="11" max="11" width="9.453125" style="8" customWidth="1"/>
    <col min="12" max="12" width="8.26953125" style="8" customWidth="1"/>
    <col min="13" max="13" width="10.54296875" style="8" customWidth="1"/>
    <col min="14" max="14" width="27.7265625" style="8" customWidth="1"/>
    <col min="15" max="16384" width="9.1796875" style="8"/>
  </cols>
  <sheetData>
    <row r="1" spans="1:16" ht="15" thickTop="1">
      <c r="A1" s="245" t="s">
        <v>66</v>
      </c>
      <c r="B1" s="246"/>
      <c r="C1" s="246"/>
      <c r="D1" s="246"/>
      <c r="E1" s="246"/>
      <c r="F1" s="246"/>
      <c r="G1" s="246"/>
      <c r="H1" s="246"/>
      <c r="I1" s="246"/>
      <c r="J1" s="246"/>
      <c r="K1" s="246"/>
      <c r="L1" s="246"/>
      <c r="M1" s="246"/>
      <c r="N1" s="247"/>
    </row>
    <row r="2" spans="1:16">
      <c r="A2" s="9" t="s">
        <v>9</v>
      </c>
      <c r="B2" s="10" t="s">
        <v>10</v>
      </c>
      <c r="C2" s="11" t="s">
        <v>11</v>
      </c>
      <c r="D2" s="11" t="s">
        <v>12</v>
      </c>
      <c r="E2" s="11" t="s">
        <v>13</v>
      </c>
      <c r="F2" s="11" t="s">
        <v>14</v>
      </c>
      <c r="G2" s="12" t="s">
        <v>15</v>
      </c>
      <c r="H2" s="12" t="s">
        <v>16</v>
      </c>
      <c r="I2" s="12" t="s">
        <v>17</v>
      </c>
      <c r="J2" s="12" t="s">
        <v>18</v>
      </c>
      <c r="K2" s="12" t="s">
        <v>19</v>
      </c>
      <c r="L2" s="12" t="s">
        <v>20</v>
      </c>
      <c r="M2" s="12" t="s">
        <v>21</v>
      </c>
      <c r="N2" s="13" t="s">
        <v>22</v>
      </c>
    </row>
    <row r="3" spans="1:16">
      <c r="A3" s="9">
        <v>85009</v>
      </c>
      <c r="B3" s="10" t="s">
        <v>55</v>
      </c>
      <c r="C3" s="14">
        <v>348</v>
      </c>
      <c r="D3" s="14">
        <v>40</v>
      </c>
      <c r="E3" s="14">
        <v>6</v>
      </c>
      <c r="F3" s="14">
        <v>0</v>
      </c>
      <c r="G3" s="14">
        <v>3</v>
      </c>
      <c r="H3" s="17">
        <v>1.4718196457326893</v>
      </c>
      <c r="I3" s="14">
        <v>512.19323671497591</v>
      </c>
      <c r="J3" s="10">
        <v>16</v>
      </c>
      <c r="K3" s="14"/>
      <c r="L3" s="10">
        <v>62</v>
      </c>
      <c r="M3" s="10"/>
      <c r="N3" s="16">
        <f>SUM(I3:M3)</f>
        <v>590.19323671497591</v>
      </c>
    </row>
    <row r="4" spans="1:16">
      <c r="A4" s="9">
        <v>85010</v>
      </c>
      <c r="B4" s="10" t="s">
        <v>56</v>
      </c>
      <c r="C4" s="14">
        <v>621</v>
      </c>
      <c r="D4" s="14">
        <v>45</v>
      </c>
      <c r="E4" s="14">
        <v>0</v>
      </c>
      <c r="F4" s="14">
        <v>0</v>
      </c>
      <c r="G4" s="14">
        <v>2</v>
      </c>
      <c r="H4" s="17">
        <v>1.4718196457326893</v>
      </c>
      <c r="I4" s="14">
        <v>914.00000000000011</v>
      </c>
      <c r="J4" s="10">
        <v>6</v>
      </c>
      <c r="K4" s="14"/>
      <c r="L4" s="10">
        <v>68</v>
      </c>
      <c r="M4" s="10"/>
      <c r="N4" s="16">
        <f t="shared" ref="N4:N10" si="0">SUM(I4:M4)</f>
        <v>988.00000000000011</v>
      </c>
    </row>
    <row r="5" spans="1:16">
      <c r="A5" s="9">
        <v>85011</v>
      </c>
      <c r="B5" s="10" t="s">
        <v>57</v>
      </c>
      <c r="C5" s="14">
        <v>438</v>
      </c>
      <c r="D5" s="14">
        <v>21</v>
      </c>
      <c r="E5" s="14">
        <v>4</v>
      </c>
      <c r="F5" s="14">
        <v>0</v>
      </c>
      <c r="G5" s="14">
        <v>1</v>
      </c>
      <c r="H5" s="17">
        <v>1.4718196457326893</v>
      </c>
      <c r="I5" s="14">
        <v>644.65700483091791</v>
      </c>
      <c r="J5" s="10">
        <v>10</v>
      </c>
      <c r="K5" s="14"/>
      <c r="L5" s="10">
        <v>70</v>
      </c>
      <c r="M5" s="10"/>
      <c r="N5" s="16">
        <f t="shared" si="0"/>
        <v>724.65700483091791</v>
      </c>
    </row>
    <row r="6" spans="1:16">
      <c r="A6" s="9">
        <v>85012</v>
      </c>
      <c r="B6" s="10" t="s">
        <v>58</v>
      </c>
      <c r="C6" s="14">
        <v>7</v>
      </c>
      <c r="D6" s="14">
        <v>5</v>
      </c>
      <c r="E6" s="14">
        <v>0</v>
      </c>
      <c r="F6" s="14">
        <v>0</v>
      </c>
      <c r="G6" s="14">
        <v>0</v>
      </c>
      <c r="H6" s="17">
        <v>1.4718196457326893</v>
      </c>
      <c r="I6" s="14">
        <v>10.302737520128826</v>
      </c>
      <c r="J6" s="10">
        <v>0</v>
      </c>
      <c r="K6" s="14"/>
      <c r="L6" s="10">
        <v>7</v>
      </c>
      <c r="M6" s="10"/>
      <c r="N6" s="16">
        <f t="shared" si="0"/>
        <v>17.302737520128826</v>
      </c>
    </row>
    <row r="7" spans="1:16">
      <c r="A7" s="9">
        <v>85013</v>
      </c>
      <c r="B7" s="10" t="s">
        <v>59</v>
      </c>
      <c r="C7" s="14">
        <v>396</v>
      </c>
      <c r="D7" s="14">
        <v>16</v>
      </c>
      <c r="E7" s="14">
        <v>1</v>
      </c>
      <c r="F7" s="14">
        <v>0</v>
      </c>
      <c r="G7" s="14">
        <v>0</v>
      </c>
      <c r="H7" s="17">
        <v>1.4718196457326893</v>
      </c>
      <c r="I7" s="14">
        <v>582.84057971014499</v>
      </c>
      <c r="J7" s="10">
        <v>7</v>
      </c>
      <c r="K7" s="14"/>
      <c r="L7" s="10">
        <v>91</v>
      </c>
      <c r="M7" s="10"/>
      <c r="N7" s="16">
        <f t="shared" si="0"/>
        <v>680.84057971014499</v>
      </c>
    </row>
    <row r="8" spans="1:16">
      <c r="A8" s="9">
        <v>85016</v>
      </c>
      <c r="B8" s="10" t="s">
        <v>60</v>
      </c>
      <c r="C8" s="14">
        <v>246</v>
      </c>
      <c r="D8" s="14">
        <v>21</v>
      </c>
      <c r="E8" s="14">
        <v>0</v>
      </c>
      <c r="F8" s="14">
        <v>0</v>
      </c>
      <c r="G8" s="14">
        <v>1</v>
      </c>
      <c r="H8" s="17">
        <v>1.4718196457326893</v>
      </c>
      <c r="I8" s="14">
        <v>362.06763285024158</v>
      </c>
      <c r="J8" s="10">
        <v>16</v>
      </c>
      <c r="K8" s="14"/>
      <c r="L8" s="10">
        <v>26</v>
      </c>
      <c r="M8" s="10"/>
      <c r="N8" s="16">
        <f t="shared" si="0"/>
        <v>404.06763285024158</v>
      </c>
    </row>
    <row r="9" spans="1:16">
      <c r="A9" s="9">
        <v>85018</v>
      </c>
      <c r="B9" s="10" t="s">
        <v>61</v>
      </c>
      <c r="C9" s="14">
        <v>455</v>
      </c>
      <c r="D9" s="14">
        <v>38</v>
      </c>
      <c r="E9" s="14">
        <v>0</v>
      </c>
      <c r="F9" s="14">
        <v>0</v>
      </c>
      <c r="G9" s="14">
        <v>2</v>
      </c>
      <c r="H9" s="17">
        <v>1.4718196457326893</v>
      </c>
      <c r="I9" s="14">
        <v>669.6779388083736</v>
      </c>
      <c r="J9" s="14">
        <v>13</v>
      </c>
      <c r="K9" s="14"/>
      <c r="L9" s="14">
        <v>120</v>
      </c>
      <c r="M9" s="14"/>
      <c r="N9" s="16">
        <f t="shared" si="0"/>
        <v>802.6779388083736</v>
      </c>
    </row>
    <row r="10" spans="1:16">
      <c r="A10" s="21"/>
      <c r="B10" s="22" t="s">
        <v>42</v>
      </c>
      <c r="C10" s="23">
        <f>SUM(C3:C9)</f>
        <v>2511</v>
      </c>
      <c r="D10" s="23">
        <f t="shared" ref="D10:G10" si="1">SUM(D3:D9)</f>
        <v>186</v>
      </c>
      <c r="E10" s="23">
        <f t="shared" si="1"/>
        <v>11</v>
      </c>
      <c r="F10" s="23">
        <f t="shared" si="1"/>
        <v>0</v>
      </c>
      <c r="G10" s="23">
        <f t="shared" si="1"/>
        <v>9</v>
      </c>
      <c r="H10" s="23"/>
      <c r="I10" s="23">
        <f>SUM(I3:I9)</f>
        <v>3695.7391304347834</v>
      </c>
      <c r="J10" s="23">
        <f t="shared" ref="J10" si="2">SUM(J3:J9)</f>
        <v>68</v>
      </c>
      <c r="K10" s="23">
        <v>0</v>
      </c>
      <c r="L10" s="23">
        <f>SUM(L3:L9)</f>
        <v>444</v>
      </c>
      <c r="M10" s="23">
        <v>0</v>
      </c>
      <c r="N10" s="24">
        <f t="shared" si="0"/>
        <v>4207.7391304347839</v>
      </c>
    </row>
    <row r="11" spans="1:16" ht="15.75" customHeight="1" thickBot="1">
      <c r="A11" s="26"/>
      <c r="B11" s="27"/>
      <c r="C11" s="28"/>
      <c r="D11" s="28"/>
      <c r="E11" s="28"/>
      <c r="F11" s="248" t="s">
        <v>43</v>
      </c>
      <c r="G11" s="249"/>
      <c r="H11" s="40">
        <v>1.4718196457326893</v>
      </c>
      <c r="I11" s="30">
        <f>I10/$N$10</f>
        <v>0.87831945276819101</v>
      </c>
      <c r="J11" s="30">
        <f t="shared" ref="J11:N11" si="3">J10/$N$10</f>
        <v>1.6160697679224612E-2</v>
      </c>
      <c r="K11" s="30">
        <f t="shared" si="3"/>
        <v>0</v>
      </c>
      <c r="L11" s="30">
        <f t="shared" si="3"/>
        <v>0.10551984955258423</v>
      </c>
      <c r="M11" s="30">
        <f t="shared" si="3"/>
        <v>0</v>
      </c>
      <c r="N11" s="31">
        <f t="shared" si="3"/>
        <v>1</v>
      </c>
      <c r="P11" s="32"/>
    </row>
    <row r="12" spans="1:16" ht="15" thickTop="1">
      <c r="A12" s="41" t="s">
        <v>44</v>
      </c>
    </row>
    <row r="13" spans="1:16">
      <c r="A13" s="42" t="s">
        <v>62</v>
      </c>
    </row>
    <row r="14" spans="1:16" s="36" customFormat="1" ht="15.5">
      <c r="A14" s="43" t="s">
        <v>63</v>
      </c>
      <c r="B14" s="44"/>
      <c r="C14" s="45"/>
      <c r="D14" s="45"/>
      <c r="E14" s="45"/>
      <c r="F14" s="45"/>
      <c r="G14" s="45"/>
      <c r="H14" s="45"/>
      <c r="I14" s="8"/>
      <c r="J14" s="46"/>
      <c r="K14" s="47"/>
      <c r="L14" s="48"/>
    </row>
    <row r="15" spans="1:16" s="36" customFormat="1" ht="12" customHeight="1">
      <c r="A15" s="252" t="s">
        <v>64</v>
      </c>
      <c r="B15" s="253"/>
      <c r="C15" s="253"/>
      <c r="D15" s="253"/>
      <c r="E15" s="253"/>
      <c r="F15" s="253"/>
      <c r="G15" s="253"/>
      <c r="H15" s="253"/>
      <c r="I15" s="253"/>
      <c r="J15" s="46"/>
      <c r="K15" s="47"/>
      <c r="L15" s="48"/>
    </row>
    <row r="16" spans="1:16" s="36" customFormat="1" ht="20.25" customHeight="1">
      <c r="A16" s="253"/>
      <c r="B16" s="253"/>
      <c r="C16" s="253"/>
      <c r="D16" s="253"/>
      <c r="E16" s="253"/>
      <c r="F16" s="253"/>
      <c r="G16" s="253"/>
      <c r="H16" s="253"/>
      <c r="I16" s="253"/>
      <c r="J16" s="46"/>
      <c r="K16" s="47"/>
      <c r="L16" s="48"/>
    </row>
    <row r="21" spans="13:13">
      <c r="M21" s="49"/>
    </row>
  </sheetData>
  <mergeCells count="3">
    <mergeCell ref="A1:N1"/>
    <mergeCell ref="F11:G11"/>
    <mergeCell ref="A15:I16"/>
  </mergeCells>
  <pageMargins left="0.70866141732283472" right="0.70866141732283472" top="0.74803149606299213" bottom="0.74803149606299213" header="0.31496062992125984" footer="0.31496062992125984"/>
  <pageSetup paperSize="9" scale="80" orientation="landscape" r:id="rId1"/>
  <headerFooter>
    <oddHeader>&amp;C&amp;"Calibri,Regular"&amp;13SRAD Report No.2031 Transport Statistics Wigan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Key Centre Notes</vt:lpstr>
      <vt:lpstr>Cordon Map -Wigan</vt:lpstr>
      <vt:lpstr>Cordon Map - Robin Park</vt:lpstr>
      <vt:lpstr>Table 11 Key Centre Surveys AM</vt:lpstr>
      <vt:lpstr>Table 12 Key Centre Surveys  OP</vt:lpstr>
      <vt:lpstr>Table 13 Key Centre Surveys PM</vt:lpstr>
      <vt:lpstr>Table 14 Robin Park Surveys AM</vt:lpstr>
      <vt:lpstr>Table 15 Robin Park Surveys OP</vt:lpstr>
      <vt:lpstr>Table 16 Robin Park Surveys PM</vt:lpstr>
      <vt:lpstr>Table 17 Wigan KC Trend</vt:lpstr>
      <vt:lpstr>Tab 18 RobinPk TrafficTrend</vt:lpstr>
      <vt:lpstr>Tabs 19 22 KC Car Occupancy</vt:lpstr>
      <vt:lpstr>Table 23 Rail to KC</vt:lpstr>
      <vt:lpstr>Tabs 24 25 Walk to KC</vt:lpstr>
      <vt:lpstr>Table  26 KC Car&amp;Non-carTrips </vt:lpstr>
      <vt:lpstr>'Cordon Map - Robin Park'!Print_Area</vt:lpstr>
      <vt:lpstr>'Cordon Map -Wigan'!Print_Area</vt:lpstr>
      <vt:lpstr>'Key Centre Notes'!Print_Area</vt:lpstr>
      <vt:lpstr>'Tab 18 RobinPk TrafficTrend'!Print_Area</vt:lpstr>
      <vt:lpstr>'Table  26 KC Car&amp;Non-carTrips '!Print_Area</vt:lpstr>
      <vt:lpstr>'Table 11 Key Centre Surveys AM'!Print_Area</vt:lpstr>
      <vt:lpstr>'Table 12 Key Centre Surveys  OP'!Print_Area</vt:lpstr>
      <vt:lpstr>'Table 13 Key Centre Surveys PM'!Print_Area</vt:lpstr>
      <vt:lpstr>'Table 14 Robin Park Surveys AM'!Print_Area</vt:lpstr>
      <vt:lpstr>'Table 15 Robin Park Surveys OP'!Print_Area</vt:lpstr>
      <vt:lpstr>'Table 16 Robin Park Surveys PM'!Print_Area</vt:lpstr>
      <vt:lpstr>'Table 17 Wigan KC Trend'!Print_Area</vt:lpstr>
      <vt:lpstr>'Table 23 Rail to KC'!Print_Area</vt:lpstr>
      <vt:lpstr>'Tabs 19 22 KC Car Occupancy'!Print_Area</vt:lpstr>
      <vt:lpstr>'Tabs 24 25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2020-09-10T11:06:21Z</dcterms:created>
  <dcterms:modified xsi:type="dcterms:W3CDTF">2021-06-16T16:52:18Z</dcterms:modified>
</cp:coreProperties>
</file>